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खर्च" sheetId="1" r:id="rId1"/>
  </sheets>
  <definedNames>
    <definedName name="_xlnm.Database" localSheetId="0">#REF!</definedName>
    <definedName name="_xlnm.Database">#REF!</definedName>
    <definedName name="_xlnm.Print_Area" localSheetId="0">खर्च!$A$1:$L$29</definedName>
  </definedNames>
  <calcPr calcId="124519"/>
</workbook>
</file>

<file path=xl/calcChain.xml><?xml version="1.0" encoding="utf-8"?>
<calcChain xmlns="http://schemas.openxmlformats.org/spreadsheetml/2006/main">
  <c r="O29" i="1"/>
  <c r="O28"/>
  <c r="L28"/>
  <c r="K28"/>
  <c r="J28"/>
  <c r="F28"/>
  <c r="I27"/>
  <c r="H27"/>
  <c r="H29" s="1"/>
  <c r="G27"/>
  <c r="G29" s="1"/>
  <c r="E27"/>
  <c r="E29" s="1"/>
  <c r="F29" s="1"/>
  <c r="D27"/>
  <c r="D29" s="1"/>
  <c r="J29" s="1"/>
  <c r="O26"/>
  <c r="L26"/>
  <c r="K26"/>
  <c r="J26"/>
  <c r="I26"/>
  <c r="F26"/>
  <c r="O25"/>
  <c r="K25"/>
  <c r="L25" s="1"/>
  <c r="J25"/>
  <c r="I25"/>
  <c r="F25"/>
  <c r="O24"/>
  <c r="K24"/>
  <c r="L24" s="1"/>
  <c r="J24"/>
  <c r="I24"/>
  <c r="F24"/>
  <c r="O23"/>
  <c r="K23"/>
  <c r="J23"/>
  <c r="L23" s="1"/>
  <c r="I23"/>
  <c r="F23"/>
  <c r="O22"/>
  <c r="L22"/>
  <c r="K22"/>
  <c r="J22"/>
  <c r="I22"/>
  <c r="F22"/>
  <c r="O21"/>
  <c r="K21"/>
  <c r="L21" s="1"/>
  <c r="J21"/>
  <c r="I21"/>
  <c r="F21"/>
  <c r="O20"/>
  <c r="K20"/>
  <c r="L20" s="1"/>
  <c r="J20"/>
  <c r="M20" s="1"/>
  <c r="I20"/>
  <c r="F20"/>
  <c r="O19"/>
  <c r="K19"/>
  <c r="J19"/>
  <c r="L19" s="1"/>
  <c r="I19"/>
  <c r="F19"/>
  <c r="O18"/>
  <c r="L18"/>
  <c r="K18"/>
  <c r="J18"/>
  <c r="I18"/>
  <c r="F18"/>
  <c r="O17"/>
  <c r="K17"/>
  <c r="L17" s="1"/>
  <c r="J17"/>
  <c r="M17" s="1"/>
  <c r="I17"/>
  <c r="F17"/>
  <c r="O16"/>
  <c r="K16"/>
  <c r="L16" s="1"/>
  <c r="J16"/>
  <c r="M16" s="1"/>
  <c r="I16"/>
  <c r="F16"/>
  <c r="O15"/>
  <c r="K15"/>
  <c r="J15"/>
  <c r="L15" s="1"/>
  <c r="I15"/>
  <c r="F15"/>
  <c r="O14"/>
  <c r="L14"/>
  <c r="K14"/>
  <c r="J14"/>
  <c r="I14"/>
  <c r="F14"/>
  <c r="O13"/>
  <c r="K13"/>
  <c r="L13" s="1"/>
  <c r="J13"/>
  <c r="M13" s="1"/>
  <c r="I13"/>
  <c r="F13"/>
  <c r="O12"/>
  <c r="K12"/>
  <c r="L12" s="1"/>
  <c r="J12"/>
  <c r="I12"/>
  <c r="F12"/>
  <c r="O11"/>
  <c r="K11"/>
  <c r="J11"/>
  <c r="L11" s="1"/>
  <c r="I11"/>
  <c r="F11"/>
  <c r="O10"/>
  <c r="L10"/>
  <c r="K10"/>
  <c r="J10"/>
  <c r="I10"/>
  <c r="F10"/>
  <c r="O9"/>
  <c r="K9"/>
  <c r="K27" s="1"/>
  <c r="J9"/>
  <c r="I9"/>
  <c r="F9"/>
  <c r="M29" l="1"/>
  <c r="M19"/>
  <c r="M15"/>
  <c r="M11"/>
  <c r="M28"/>
  <c r="M26"/>
  <c r="M22"/>
  <c r="M18"/>
  <c r="M14"/>
  <c r="M10"/>
  <c r="M23"/>
  <c r="K29"/>
  <c r="L29" s="1"/>
  <c r="I29"/>
  <c r="M9"/>
  <c r="M12"/>
  <c r="M25"/>
  <c r="M21"/>
  <c r="M24"/>
  <c r="L9"/>
  <c r="F27"/>
  <c r="J27"/>
  <c r="M27" s="1"/>
  <c r="L27" l="1"/>
</calcChain>
</file>

<file path=xl/sharedStrings.xml><?xml version="1.0" encoding="utf-8"?>
<sst xmlns="http://schemas.openxmlformats.org/spreadsheetml/2006/main" count="63" uniqueCount="53">
  <si>
    <t>प्रदेश सरकार</t>
  </si>
  <si>
    <t>लुम्बिनी प्रदेश</t>
  </si>
  <si>
    <t>आर्थिक मामिला तथा सहकारी मन्त्रालय</t>
  </si>
  <si>
    <t>प्रदेश लेखा नियन्त्रक कार्यालय</t>
  </si>
  <si>
    <t xml:space="preserve"> मुकाम: बुटवल</t>
  </si>
  <si>
    <t>आ.व.२०७८।०७९ को बैशाख मसान्तसम्मको मन्त्रालयगत खर्चको विवरण(सुरु विनियोजनका आधारमा)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</si>
  <si>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</si>
  <si>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</si>
  <si>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</si>
  <si>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</si>
  <si>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</si>
  <si>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जम्मा</t>
  </si>
  <si>
    <t>बजेट</t>
  </si>
  <si>
    <t>खर्च</t>
  </si>
  <si>
    <t>प्रतिशत</t>
  </si>
  <si>
    <t>प्रदेश सभा</t>
  </si>
  <si>
    <t>202</t>
  </si>
  <si>
    <t>प्रदेश लोक सेवा आयोग</t>
  </si>
  <si>
    <t>210</t>
  </si>
  <si>
    <t>मुख्य न्यायाधिवक्ताको कार्यालय</t>
  </si>
  <si>
    <t>216</t>
  </si>
  <si>
    <t>मुख्यमन्त्री तथा मन्त्रिपरिषद्को कार्यालय</t>
  </si>
  <si>
    <t>301</t>
  </si>
  <si>
    <t>305</t>
  </si>
  <si>
    <t>उद्योग, वाणिज्य तथा आपुर्ति मन्त्रालय</t>
  </si>
  <si>
    <t>307</t>
  </si>
  <si>
    <t>उर्जा, जलस्रोत तथा सिंचाई मन्त्रालय</t>
  </si>
  <si>
    <t>308</t>
  </si>
  <si>
    <t>कानून, महिला, बालबालिका तथा जेष्ठ नागरिक मन्त्रालय</t>
  </si>
  <si>
    <t>311</t>
  </si>
  <si>
    <t>कृषि तथा खाद्य प्रविधि तथा भूमि व्यवस्था मन्त्रालय</t>
  </si>
  <si>
    <t>312</t>
  </si>
  <si>
    <t>आन्तरिक मामिला तथा सञ्चार मन्त्रालय</t>
  </si>
  <si>
    <t>314</t>
  </si>
  <si>
    <t>वन, वातावरण तथा भू-संरक्षण मन्त्रालय</t>
  </si>
  <si>
    <t>329</t>
  </si>
  <si>
    <t>337</t>
  </si>
  <si>
    <t>भौतिक पूर्वाधार विकास मन्त्रालय</t>
  </si>
  <si>
    <t>पर्यटन, ग्रामिण तथा सहरी विकास मन्त्रालय</t>
  </si>
  <si>
    <t>347</t>
  </si>
  <si>
    <t>शिक्षा, विज्ञान, युवा तथा खेलकूद मन्त्रालय</t>
  </si>
  <si>
    <t>350</t>
  </si>
  <si>
    <t>स्वास्थ्य, जनसंख्या तथा परिवार कल्याण मन्त्रालय</t>
  </si>
  <si>
    <t>370</t>
  </si>
  <si>
    <t>श्रम, रोजगार तथा यातायात व्यवस्था मन्त्रालय</t>
  </si>
  <si>
    <t>371</t>
  </si>
  <si>
    <t>प्रदेश योजना आयोग</t>
  </si>
  <si>
    <t>391</t>
  </si>
  <si>
    <t>अर्थ - विविध</t>
  </si>
  <si>
    <t>602</t>
  </si>
  <si>
    <t>801</t>
  </si>
  <si>
    <t>स्थानीय तह निकासा</t>
  </si>
  <si>
    <t>कूल जम्मा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</si>
</sst>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Kalimati"/>
      <charset val="1"/>
    </font>
    <font>
      <sz val="10"/>
      <color theme="1"/>
      <name val="Kalimati"/>
      <charset val="1"/>
    </font>
    <font>
      <b/>
      <sz val="10"/>
      <color theme="1"/>
      <name val="Kalimati"/>
      <charset val="1"/>
    </font>
    <font>
      <b/>
      <sz val="12"/>
      <color theme="1"/>
      <name val="Kalimati"/>
      <charset val="1"/>
    </font>
    <font>
      <b/>
      <sz val="9"/>
      <color theme="1"/>
      <name val="Kalimati"/>
      <charset val="1"/>
    </font>
    <font>
      <sz val="10"/>
      <color theme="1"/>
      <name val="Calibri"/>
      <family val="2"/>
    </font>
    <font>
      <sz val="11"/>
      <color theme="1"/>
      <name val="Calibri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1" fillId="0" borderId="0"/>
  </cellStyleXfs>
  <cellXfs count="28">
    <xf numFmtId="0" fontId="0" fillId="0" borderId="0" xfId="0"/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left" wrapText="1"/>
      <protection locked="0"/>
    </xf>
    <xf numFmtId="0" fontId="3" fillId="0" borderId="1" xfId="1" applyNumberFormat="1" applyFont="1" applyBorder="1" applyAlignment="1" applyProtection="1">
      <alignment horizontal="center" wrapText="1"/>
      <protection locked="0"/>
    </xf>
    <xf numFmtId="0" fontId="7" fillId="0" borderId="1" xfId="0" applyNumberFormat="1" applyFont="1" applyFill="1" applyBorder="1" applyAlignment="1" applyProtection="1">
      <alignment horizontal="left" wrapText="1"/>
    </xf>
    <xf numFmtId="4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1" applyNumberFormat="1" applyFont="1" applyFill="1" applyBorder="1" applyAlignment="1" applyProtection="1">
      <alignment horizontal="right" vertical="center" wrapText="1"/>
    </xf>
    <xf numFmtId="2" fontId="3" fillId="0" borderId="0" xfId="1" applyNumberFormat="1" applyFont="1" applyAlignment="1" applyProtection="1">
      <alignment vertical="center" wrapText="1"/>
      <protection locked="0"/>
    </xf>
    <xf numFmtId="0" fontId="8" fillId="0" borderId="0" xfId="0" applyNumberFormat="1" applyFont="1" applyFill="1" applyAlignment="1" applyProtection="1"/>
    <xf numFmtId="0" fontId="3" fillId="0" borderId="1" xfId="1" applyFont="1" applyBorder="1" applyAlignment="1" applyProtection="1">
      <alignment horizontal="center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0" fontId="3" fillId="0" borderId="1" xfId="1" applyFont="1" applyBorder="1" applyAlignment="1" applyProtection="1">
      <alignment horizontal="right" wrapText="1"/>
      <protection locked="0"/>
    </xf>
    <xf numFmtId="4" fontId="3" fillId="0" borderId="1" xfId="1" applyNumberFormat="1" applyFont="1" applyBorder="1" applyAlignment="1" applyProtection="1">
      <alignment horizontal="right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</xf>
    <xf numFmtId="0" fontId="3" fillId="0" borderId="0" xfId="1" applyFont="1" applyAlignment="1" applyProtection="1">
      <alignment horizont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4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4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</cellXfs>
  <cellStyles count="6">
    <cellStyle name="Normal" xfId="0" builtinId="0"/>
    <cellStyle name="Normal 2" xfId="2"/>
    <cellStyle name="Normal 2 2" xfId="1"/>
    <cellStyle name="Normal 3" xfId="3"/>
    <cellStyle name="Normal 4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O31"/>
  <sheetViews>
    <sheetView tabSelected="1" view="pageBreakPreview" zoomScale="90" zoomScaleSheetLayoutView="90" workbookViewId="0">
      <selection activeCell="K32" sqref="K32"/>
    </sheetView>
  </sheetViews>
  <sheetFormatPr defaultColWidth="9.140625" defaultRowHeight="19.5"/>
  <cols>
    <col min="1" max="1" width="6.140625" style="18" bestFit="1" customWidth="1"/>
    <col min="2" max="2" width="11.28515625" style="18" customWidth="1"/>
    <col min="3" max="3" width="29" style="2" customWidth="1"/>
    <col min="4" max="4" width="22.7109375" style="1" customWidth="1"/>
    <col min="5" max="5" width="20.7109375" style="1" customWidth="1"/>
    <col min="6" max="6" width="8.140625" style="1" customWidth="1"/>
    <col min="7" max="7" width="22.85546875" style="1" bestFit="1" customWidth="1"/>
    <col min="8" max="8" width="21.42578125" style="1" bestFit="1" customWidth="1"/>
    <col min="9" max="9" width="8.5703125" style="1" customWidth="1"/>
    <col min="10" max="10" width="22.85546875" style="1" bestFit="1" customWidth="1"/>
    <col min="11" max="11" width="22.42578125" style="1" bestFit="1" customWidth="1"/>
    <col min="12" max="12" width="9" style="1" customWidth="1"/>
    <col min="13" max="13" width="11" style="1" hidden="1" customWidth="1"/>
    <col min="14" max="16" width="0" style="1" hidden="1" customWidth="1"/>
    <col min="17" max="16384" width="9.140625" style="1"/>
  </cols>
  <sheetData>
    <row r="1" spans="1:15">
      <c r="A1" s="20" t="s">
        <v>0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1"/>
    </row>
    <row r="2" spans="1:15" ht="19.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5" ht="19.5" customHeight="1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5" ht="23.25" customHeight="1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5" ht="19.5" customHeight="1">
      <c r="A5" s="22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5" ht="24">
      <c r="A6" s="24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5" s="2" customFormat="1" ht="30" customHeight="1">
      <c r="A7" s="26" t="s">
        <v>6</v>
      </c>
      <c r="B7" s="27" t="s">
        <v>7</v>
      </c>
      <c r="C7" s="26" t="s">
        <v>8</v>
      </c>
      <c r="D7" s="19" t="s">
        <v>9</v>
      </c>
      <c r="E7" s="19"/>
      <c r="F7" s="19"/>
      <c r="G7" s="19" t="s">
        <v>10</v>
      </c>
      <c r="H7" s="19"/>
      <c r="I7" s="19"/>
      <c r="J7" s="19" t="s">
        <v>11</v>
      </c>
      <c r="K7" s="19"/>
      <c r="L7" s="19"/>
    </row>
    <row r="8" spans="1:15" s="2" customFormat="1">
      <c r="A8" s="26"/>
      <c r="B8" s="27"/>
      <c r="C8" s="26"/>
      <c r="D8" s="3" t="s">
        <v>12</v>
      </c>
      <c r="E8" s="4" t="s">
        <v>13</v>
      </c>
      <c r="F8" s="4" t="s">
        <v>14</v>
      </c>
      <c r="G8" s="3" t="s">
        <v>12</v>
      </c>
      <c r="H8" s="4" t="s">
        <v>13</v>
      </c>
      <c r="I8" s="4" t="s">
        <v>14</v>
      </c>
      <c r="J8" s="3" t="s">
        <v>12</v>
      </c>
      <c r="K8" s="4" t="s">
        <v>13</v>
      </c>
      <c r="L8" s="5" t="s">
        <v>14</v>
      </c>
    </row>
    <row r="9" spans="1:15" s="2" customFormat="1" ht="30.75" customHeight="1">
      <c r="A9" s="6">
        <v>1</v>
      </c>
      <c r="B9" s="7">
        <v>202</v>
      </c>
      <c r="C9" s="8" t="s">
        <v>15</v>
      </c>
      <c r="D9" s="9">
        <v>195114000</v>
      </c>
      <c r="E9" s="9">
        <v>107577926.73999999</v>
      </c>
      <c r="F9" s="9">
        <f>E9/D9*100</f>
        <v>55.135934243570425</v>
      </c>
      <c r="G9" s="9">
        <v>64961000</v>
      </c>
      <c r="H9" s="9">
        <v>5350808</v>
      </c>
      <c r="I9" s="10">
        <f t="shared" ref="I9:I27" si="0">H9/G9*100</f>
        <v>8.2369544803805361</v>
      </c>
      <c r="J9" s="10">
        <f>D9+G9</f>
        <v>260075000</v>
      </c>
      <c r="K9" s="10">
        <f>H9+E9</f>
        <v>112928734.73999999</v>
      </c>
      <c r="L9" s="10">
        <f>K9/J9*100</f>
        <v>43.421603283668169</v>
      </c>
      <c r="M9" s="11">
        <f>J9/J$29*100</f>
        <v>0.63495338100620857</v>
      </c>
      <c r="N9" s="12" t="s">
        <v>16</v>
      </c>
      <c r="O9" s="2">
        <f>N9-B9</f>
        <v>0</v>
      </c>
    </row>
    <row r="10" spans="1:15" s="2" customFormat="1" ht="30.75" customHeight="1">
      <c r="A10" s="6">
        <v>2</v>
      </c>
      <c r="B10" s="7">
        <v>210</v>
      </c>
      <c r="C10" s="8" t="s">
        <v>17</v>
      </c>
      <c r="D10" s="9">
        <v>53277000</v>
      </c>
      <c r="E10" s="9">
        <v>37975497</v>
      </c>
      <c r="F10" s="9">
        <f t="shared" ref="F10:F29" si="1">E10/D10*100</f>
        <v>71.279345683878589</v>
      </c>
      <c r="G10" s="9">
        <v>1250000</v>
      </c>
      <c r="H10" s="9">
        <v>951786</v>
      </c>
      <c r="I10" s="10">
        <f t="shared" si="0"/>
        <v>76.142880000000005</v>
      </c>
      <c r="J10" s="10">
        <f t="shared" ref="J10:J29" si="2">D10+G10</f>
        <v>54527000</v>
      </c>
      <c r="K10" s="10">
        <f t="shared" ref="K10:K29" si="3">H10+E10</f>
        <v>38927283</v>
      </c>
      <c r="L10" s="10">
        <f t="shared" ref="L10:L26" si="4">K10/J10*100</f>
        <v>71.390839400663879</v>
      </c>
      <c r="M10" s="11">
        <f t="shared" ref="M10:M29" si="5">J10/J$29*100</f>
        <v>0.133123533619631</v>
      </c>
      <c r="N10" s="12" t="s">
        <v>18</v>
      </c>
      <c r="O10" s="2">
        <f t="shared" ref="O10:O29" si="6">N10-B10</f>
        <v>0</v>
      </c>
    </row>
    <row r="11" spans="1:15" s="2" customFormat="1" ht="30.75" customHeight="1">
      <c r="A11" s="6">
        <v>3</v>
      </c>
      <c r="B11" s="7">
        <v>216</v>
      </c>
      <c r="C11" s="8" t="s">
        <v>19</v>
      </c>
      <c r="D11" s="9">
        <v>11440000</v>
      </c>
      <c r="E11" s="9">
        <v>8026299.0800000001</v>
      </c>
      <c r="F11" s="9">
        <f t="shared" si="1"/>
        <v>70.159956993006986</v>
      </c>
      <c r="G11" s="9">
        <v>300000</v>
      </c>
      <c r="H11" s="9">
        <v>191760</v>
      </c>
      <c r="I11" s="10">
        <f t="shared" si="0"/>
        <v>63.92</v>
      </c>
      <c r="J11" s="10">
        <f t="shared" si="2"/>
        <v>11740000</v>
      </c>
      <c r="K11" s="10">
        <f t="shared" si="3"/>
        <v>8218059.0800000001</v>
      </c>
      <c r="L11" s="10">
        <f t="shared" si="4"/>
        <v>70.000503236797272</v>
      </c>
      <c r="M11" s="11">
        <f t="shared" si="5"/>
        <v>2.8662319304096469E-2</v>
      </c>
      <c r="N11" s="12" t="s">
        <v>20</v>
      </c>
      <c r="O11" s="2">
        <f t="shared" si="6"/>
        <v>0</v>
      </c>
    </row>
    <row r="12" spans="1:15" s="2" customFormat="1" ht="30.75" customHeight="1">
      <c r="A12" s="6">
        <v>4</v>
      </c>
      <c r="B12" s="7">
        <v>301</v>
      </c>
      <c r="C12" s="8" t="s">
        <v>21</v>
      </c>
      <c r="D12" s="9">
        <v>531383000</v>
      </c>
      <c r="E12" s="9">
        <v>214170956.49000001</v>
      </c>
      <c r="F12" s="9">
        <f t="shared" si="1"/>
        <v>40.30444265059289</v>
      </c>
      <c r="G12" s="9">
        <v>22800000</v>
      </c>
      <c r="H12" s="9">
        <v>6441211.9299999997</v>
      </c>
      <c r="I12" s="10">
        <f t="shared" si="0"/>
        <v>28.25092951754386</v>
      </c>
      <c r="J12" s="10">
        <f t="shared" si="2"/>
        <v>554183000</v>
      </c>
      <c r="K12" s="10">
        <f t="shared" si="3"/>
        <v>220612168.42000002</v>
      </c>
      <c r="L12" s="10">
        <f t="shared" si="4"/>
        <v>39.80854129773018</v>
      </c>
      <c r="M12" s="11">
        <f t="shared" si="5"/>
        <v>1.3529957494805871</v>
      </c>
      <c r="N12" s="12" t="s">
        <v>22</v>
      </c>
      <c r="O12" s="2">
        <f t="shared" si="6"/>
        <v>0</v>
      </c>
    </row>
    <row r="13" spans="1:15" s="2" customFormat="1" ht="30.75" customHeight="1">
      <c r="A13" s="6">
        <v>5</v>
      </c>
      <c r="B13" s="7">
        <v>305</v>
      </c>
      <c r="C13" s="8" t="s">
        <v>2</v>
      </c>
      <c r="D13" s="9">
        <v>291818000</v>
      </c>
      <c r="E13" s="9">
        <v>58878330.770000003</v>
      </c>
      <c r="F13" s="9">
        <f t="shared" si="1"/>
        <v>20.176387601176078</v>
      </c>
      <c r="G13" s="9">
        <v>21520000</v>
      </c>
      <c r="H13" s="9">
        <v>4512066.5999999996</v>
      </c>
      <c r="I13" s="10">
        <f t="shared" si="0"/>
        <v>20.966852230483269</v>
      </c>
      <c r="J13" s="10">
        <f t="shared" si="2"/>
        <v>313338000</v>
      </c>
      <c r="K13" s="10">
        <f t="shared" si="3"/>
        <v>63390397.370000005</v>
      </c>
      <c r="L13" s="10">
        <f t="shared" si="4"/>
        <v>20.230676576093547</v>
      </c>
      <c r="M13" s="11">
        <f t="shared" si="5"/>
        <v>0.76499095452359267</v>
      </c>
      <c r="N13" s="12" t="s">
        <v>23</v>
      </c>
      <c r="O13" s="2">
        <f t="shared" si="6"/>
        <v>0</v>
      </c>
    </row>
    <row r="14" spans="1:15" s="2" customFormat="1" ht="30.75" customHeight="1">
      <c r="A14" s="6">
        <v>6</v>
      </c>
      <c r="B14" s="7">
        <v>307</v>
      </c>
      <c r="C14" s="8" t="s">
        <v>24</v>
      </c>
      <c r="D14" s="9">
        <v>327681000</v>
      </c>
      <c r="E14" s="9">
        <v>154555466.22</v>
      </c>
      <c r="F14" s="9">
        <f t="shared" si="1"/>
        <v>47.166441209591035</v>
      </c>
      <c r="G14" s="9">
        <v>92500000</v>
      </c>
      <c r="H14" s="9">
        <v>14186507.75</v>
      </c>
      <c r="I14" s="10">
        <f t="shared" si="0"/>
        <v>15.336765135135137</v>
      </c>
      <c r="J14" s="10">
        <f t="shared" si="2"/>
        <v>420181000</v>
      </c>
      <c r="K14" s="10">
        <f t="shared" si="3"/>
        <v>168741973.97</v>
      </c>
      <c r="L14" s="10">
        <f t="shared" si="4"/>
        <v>40.159353699953115</v>
      </c>
      <c r="M14" s="11">
        <f t="shared" si="5"/>
        <v>1.0258400330080542</v>
      </c>
      <c r="N14" s="12" t="s">
        <v>25</v>
      </c>
      <c r="O14" s="2">
        <f t="shared" si="6"/>
        <v>0</v>
      </c>
    </row>
    <row r="15" spans="1:15" s="2" customFormat="1" ht="30.75" customHeight="1">
      <c r="A15" s="6">
        <v>7</v>
      </c>
      <c r="B15" s="7">
        <v>308</v>
      </c>
      <c r="C15" s="8" t="s">
        <v>26</v>
      </c>
      <c r="D15" s="9">
        <v>234374000</v>
      </c>
      <c r="E15" s="9">
        <v>126723640.03</v>
      </c>
      <c r="F15" s="9">
        <f t="shared" si="1"/>
        <v>54.068983773797427</v>
      </c>
      <c r="G15" s="9">
        <v>3394400000</v>
      </c>
      <c r="H15" s="9">
        <v>1364691449.22</v>
      </c>
      <c r="I15" s="10">
        <f t="shared" si="0"/>
        <v>40.204202487037477</v>
      </c>
      <c r="J15" s="10">
        <f t="shared" si="2"/>
        <v>3628774000</v>
      </c>
      <c r="K15" s="10">
        <f t="shared" si="3"/>
        <v>1491415089.25</v>
      </c>
      <c r="L15" s="10">
        <f t="shared" si="4"/>
        <v>41.09969618526808</v>
      </c>
      <c r="M15" s="11">
        <f t="shared" si="5"/>
        <v>8.8593764114483253</v>
      </c>
      <c r="N15" s="12" t="s">
        <v>27</v>
      </c>
      <c r="O15" s="2">
        <f t="shared" si="6"/>
        <v>0</v>
      </c>
    </row>
    <row r="16" spans="1:15" s="2" customFormat="1" ht="36.75" customHeight="1">
      <c r="A16" s="6">
        <v>8</v>
      </c>
      <c r="B16" s="7">
        <v>311</v>
      </c>
      <c r="C16" s="8" t="s">
        <v>28</v>
      </c>
      <c r="D16" s="9">
        <v>268197000</v>
      </c>
      <c r="E16" s="9">
        <v>10098984.91</v>
      </c>
      <c r="F16" s="9">
        <f t="shared" si="1"/>
        <v>3.7655100206191721</v>
      </c>
      <c r="G16" s="9">
        <v>342910000</v>
      </c>
      <c r="H16" s="9">
        <v>1134034</v>
      </c>
      <c r="I16" s="10">
        <f t="shared" si="0"/>
        <v>0.33070893237292581</v>
      </c>
      <c r="J16" s="10">
        <f t="shared" si="2"/>
        <v>611107000</v>
      </c>
      <c r="K16" s="10">
        <f t="shared" si="3"/>
        <v>11233018.91</v>
      </c>
      <c r="L16" s="10">
        <f t="shared" si="4"/>
        <v>1.8381427327783841</v>
      </c>
      <c r="M16" s="11">
        <f t="shared" si="5"/>
        <v>1.4919713767434819</v>
      </c>
      <c r="N16" s="12" t="s">
        <v>29</v>
      </c>
      <c r="O16" s="2">
        <f t="shared" si="6"/>
        <v>0</v>
      </c>
    </row>
    <row r="17" spans="1:15" s="2" customFormat="1" ht="41.25" customHeight="1">
      <c r="A17" s="6">
        <v>9</v>
      </c>
      <c r="B17" s="7">
        <v>312</v>
      </c>
      <c r="C17" s="8" t="s">
        <v>30</v>
      </c>
      <c r="D17" s="9">
        <v>3159014000</v>
      </c>
      <c r="E17" s="9">
        <v>472981300.91000003</v>
      </c>
      <c r="F17" s="9">
        <f t="shared" si="1"/>
        <v>14.972434465627568</v>
      </c>
      <c r="G17" s="9">
        <v>244071000</v>
      </c>
      <c r="H17" s="9">
        <v>79058280.540000007</v>
      </c>
      <c r="I17" s="10">
        <f t="shared" si="0"/>
        <v>32.391509249357767</v>
      </c>
      <c r="J17" s="10">
        <f t="shared" si="2"/>
        <v>3403085000</v>
      </c>
      <c r="K17" s="10">
        <f t="shared" si="3"/>
        <v>552039581.45000005</v>
      </c>
      <c r="L17" s="10">
        <f t="shared" si="4"/>
        <v>16.221739434953875</v>
      </c>
      <c r="M17" s="11">
        <f t="shared" si="5"/>
        <v>8.3083738406287164</v>
      </c>
      <c r="N17" s="12" t="s">
        <v>31</v>
      </c>
      <c r="O17" s="2">
        <f t="shared" si="6"/>
        <v>0</v>
      </c>
    </row>
    <row r="18" spans="1:15" s="2" customFormat="1" ht="30.75" customHeight="1">
      <c r="A18" s="6">
        <v>10</v>
      </c>
      <c r="B18" s="7">
        <v>314</v>
      </c>
      <c r="C18" s="8" t="s">
        <v>32</v>
      </c>
      <c r="D18" s="9">
        <v>267758000</v>
      </c>
      <c r="E18" s="9">
        <v>85354853.260000005</v>
      </c>
      <c r="F18" s="9">
        <f t="shared" si="1"/>
        <v>31.877610850095984</v>
      </c>
      <c r="G18" s="9">
        <v>404750000</v>
      </c>
      <c r="H18" s="9">
        <v>117844662.23</v>
      </c>
      <c r="I18" s="10">
        <f t="shared" si="0"/>
        <v>29.11541994564546</v>
      </c>
      <c r="J18" s="10">
        <f t="shared" si="2"/>
        <v>672508000</v>
      </c>
      <c r="K18" s="10">
        <f t="shared" si="3"/>
        <v>203199515.49000001</v>
      </c>
      <c r="L18" s="10">
        <f t="shared" si="4"/>
        <v>30.215181899694876</v>
      </c>
      <c r="M18" s="11">
        <f t="shared" si="5"/>
        <v>1.6418772598432119</v>
      </c>
      <c r="N18" s="12" t="s">
        <v>33</v>
      </c>
      <c r="O18" s="2">
        <f t="shared" si="6"/>
        <v>0</v>
      </c>
    </row>
    <row r="19" spans="1:15" s="2" customFormat="1" ht="30.75" customHeight="1">
      <c r="A19" s="6">
        <v>11</v>
      </c>
      <c r="B19" s="7">
        <v>329</v>
      </c>
      <c r="C19" s="8" t="s">
        <v>34</v>
      </c>
      <c r="D19" s="9">
        <v>860801000</v>
      </c>
      <c r="E19" s="9">
        <v>469776151.94999999</v>
      </c>
      <c r="F19" s="9">
        <f t="shared" si="1"/>
        <v>54.574303695046822</v>
      </c>
      <c r="G19" s="9">
        <v>1006743000</v>
      </c>
      <c r="H19" s="9">
        <v>321395290.32999998</v>
      </c>
      <c r="I19" s="10">
        <f t="shared" si="0"/>
        <v>31.924263722717711</v>
      </c>
      <c r="J19" s="10">
        <f t="shared" si="2"/>
        <v>1867544000</v>
      </c>
      <c r="K19" s="10">
        <f t="shared" si="3"/>
        <v>791171442.27999997</v>
      </c>
      <c r="L19" s="10">
        <f t="shared" si="4"/>
        <v>42.3642731994534</v>
      </c>
      <c r="M19" s="11">
        <f t="shared" si="5"/>
        <v>4.5594669882836056</v>
      </c>
      <c r="N19" s="12" t="s">
        <v>35</v>
      </c>
      <c r="O19" s="2">
        <f t="shared" si="6"/>
        <v>0</v>
      </c>
    </row>
    <row r="20" spans="1:15" s="2" customFormat="1" ht="30.75" customHeight="1">
      <c r="A20" s="6">
        <v>12</v>
      </c>
      <c r="B20" s="13" t="s">
        <v>36</v>
      </c>
      <c r="C20" s="8" t="s">
        <v>37</v>
      </c>
      <c r="D20" s="9">
        <v>170382000</v>
      </c>
      <c r="E20" s="9">
        <v>105309913.43000001</v>
      </c>
      <c r="F20" s="9">
        <f t="shared" si="1"/>
        <v>61.808121415407733</v>
      </c>
      <c r="G20" s="9">
        <v>8927400000</v>
      </c>
      <c r="H20" s="9">
        <v>3463067304.8099999</v>
      </c>
      <c r="I20" s="10">
        <f t="shared" si="0"/>
        <v>38.791443251226561</v>
      </c>
      <c r="J20" s="10">
        <f t="shared" si="2"/>
        <v>9097782000</v>
      </c>
      <c r="K20" s="10">
        <f t="shared" si="3"/>
        <v>3568377218.2399998</v>
      </c>
      <c r="L20" s="10">
        <f t="shared" si="4"/>
        <v>39.222496408904938</v>
      </c>
      <c r="M20" s="11">
        <f t="shared" si="5"/>
        <v>22.211544518148326</v>
      </c>
      <c r="N20" s="12" t="s">
        <v>36</v>
      </c>
      <c r="O20" s="2">
        <f t="shared" si="6"/>
        <v>0</v>
      </c>
    </row>
    <row r="21" spans="1:15" s="2" customFormat="1" ht="39.75" customHeight="1">
      <c r="A21" s="6">
        <v>13</v>
      </c>
      <c r="B21" s="7">
        <v>347</v>
      </c>
      <c r="C21" s="8" t="s">
        <v>38</v>
      </c>
      <c r="D21" s="9">
        <v>322985000</v>
      </c>
      <c r="E21" s="9">
        <v>123242130.53</v>
      </c>
      <c r="F21" s="9">
        <f t="shared" si="1"/>
        <v>38.157230376023655</v>
      </c>
      <c r="G21" s="9">
        <v>5644386000</v>
      </c>
      <c r="H21" s="9">
        <v>2079322726.5999999</v>
      </c>
      <c r="I21" s="10">
        <f t="shared" si="0"/>
        <v>36.838776203470132</v>
      </c>
      <c r="J21" s="10">
        <f t="shared" si="2"/>
        <v>5967371000</v>
      </c>
      <c r="K21" s="10">
        <f t="shared" si="3"/>
        <v>2202564857.1300001</v>
      </c>
      <c r="L21" s="10">
        <f t="shared" si="4"/>
        <v>36.910137766363107</v>
      </c>
      <c r="M21" s="11">
        <f t="shared" si="5"/>
        <v>14.568883561158897</v>
      </c>
      <c r="N21" s="12" t="s">
        <v>39</v>
      </c>
      <c r="O21" s="2">
        <f t="shared" si="6"/>
        <v>0</v>
      </c>
    </row>
    <row r="22" spans="1:15" s="2" customFormat="1" ht="30.75" customHeight="1">
      <c r="A22" s="6">
        <v>14</v>
      </c>
      <c r="B22" s="7">
        <v>350</v>
      </c>
      <c r="C22" s="8" t="s">
        <v>40</v>
      </c>
      <c r="D22" s="9">
        <v>1933229000</v>
      </c>
      <c r="E22" s="9">
        <v>618992119.38</v>
      </c>
      <c r="F22" s="9">
        <f t="shared" si="1"/>
        <v>32.018561659275754</v>
      </c>
      <c r="G22" s="9">
        <v>814830000</v>
      </c>
      <c r="H22" s="9">
        <v>323457657.27999997</v>
      </c>
      <c r="I22" s="10">
        <f t="shared" si="0"/>
        <v>39.696336325368478</v>
      </c>
      <c r="J22" s="10">
        <f t="shared" si="2"/>
        <v>2748059000</v>
      </c>
      <c r="K22" s="10">
        <f t="shared" si="3"/>
        <v>942449776.65999997</v>
      </c>
      <c r="L22" s="10">
        <f t="shared" si="4"/>
        <v>34.295107079578713</v>
      </c>
      <c r="M22" s="11">
        <f t="shared" si="5"/>
        <v>6.7091775574528141</v>
      </c>
      <c r="N22" s="12" t="s">
        <v>41</v>
      </c>
      <c r="O22" s="2">
        <f t="shared" si="6"/>
        <v>0</v>
      </c>
    </row>
    <row r="23" spans="1:15" s="2" customFormat="1" ht="41.25" customHeight="1">
      <c r="A23" s="6">
        <v>15</v>
      </c>
      <c r="B23" s="7">
        <v>370</v>
      </c>
      <c r="C23" s="8" t="s">
        <v>42</v>
      </c>
      <c r="D23" s="9">
        <v>2989101000</v>
      </c>
      <c r="E23" s="9">
        <v>1633613867.8900001</v>
      </c>
      <c r="F23" s="9">
        <f t="shared" si="1"/>
        <v>54.652347575073577</v>
      </c>
      <c r="G23" s="9">
        <v>1109328000</v>
      </c>
      <c r="H23" s="9">
        <v>703118365.88999999</v>
      </c>
      <c r="I23" s="10">
        <f t="shared" si="0"/>
        <v>63.382368955800274</v>
      </c>
      <c r="J23" s="10">
        <f t="shared" si="2"/>
        <v>4098429000</v>
      </c>
      <c r="K23" s="10">
        <f t="shared" si="3"/>
        <v>2336732233.7800002</v>
      </c>
      <c r="L23" s="10">
        <f t="shared" si="4"/>
        <v>57.015315716827111</v>
      </c>
      <c r="M23" s="11">
        <f t="shared" si="5"/>
        <v>10.006003461939418</v>
      </c>
      <c r="N23" s="12" t="s">
        <v>43</v>
      </c>
      <c r="O23" s="2">
        <f t="shared" si="6"/>
        <v>0</v>
      </c>
    </row>
    <row r="24" spans="1:15" s="2" customFormat="1" ht="43.5" customHeight="1">
      <c r="A24" s="6">
        <v>16</v>
      </c>
      <c r="B24" s="7">
        <v>371</v>
      </c>
      <c r="C24" s="8" t="s">
        <v>44</v>
      </c>
      <c r="D24" s="9">
        <v>230862000</v>
      </c>
      <c r="E24" s="9">
        <v>100254566.75</v>
      </c>
      <c r="F24" s="9">
        <f t="shared" si="1"/>
        <v>43.426188263984542</v>
      </c>
      <c r="G24" s="9">
        <v>109850000</v>
      </c>
      <c r="H24" s="9">
        <v>28131288.84</v>
      </c>
      <c r="I24" s="10">
        <f t="shared" si="0"/>
        <v>25.608820063723257</v>
      </c>
      <c r="J24" s="10">
        <f t="shared" si="2"/>
        <v>340712000</v>
      </c>
      <c r="K24" s="10">
        <f t="shared" si="3"/>
        <v>128385855.59</v>
      </c>
      <c r="L24" s="10">
        <f t="shared" si="4"/>
        <v>37.681635982882902</v>
      </c>
      <c r="M24" s="11">
        <f t="shared" si="5"/>
        <v>0.83182249869994174</v>
      </c>
      <c r="N24" s="12" t="s">
        <v>45</v>
      </c>
      <c r="O24" s="2">
        <f t="shared" si="6"/>
        <v>0</v>
      </c>
    </row>
    <row r="25" spans="1:15" s="2" customFormat="1" ht="30.75" customHeight="1">
      <c r="A25" s="6">
        <v>17</v>
      </c>
      <c r="B25" s="7">
        <v>391</v>
      </c>
      <c r="C25" s="8" t="s">
        <v>46</v>
      </c>
      <c r="D25" s="14">
        <v>25088000</v>
      </c>
      <c r="E25" s="14">
        <v>9040997.8800000008</v>
      </c>
      <c r="F25" s="9">
        <f t="shared" si="1"/>
        <v>36.037140784438783</v>
      </c>
      <c r="G25" s="14">
        <v>13600000</v>
      </c>
      <c r="H25" s="14">
        <v>1383170</v>
      </c>
      <c r="I25" s="10">
        <f t="shared" si="0"/>
        <v>10.170367647058825</v>
      </c>
      <c r="J25" s="10">
        <f t="shared" si="2"/>
        <v>38688000</v>
      </c>
      <c r="K25" s="10">
        <f t="shared" si="3"/>
        <v>10424167.880000001</v>
      </c>
      <c r="L25" s="10">
        <f t="shared" si="4"/>
        <v>26.944189102564103</v>
      </c>
      <c r="M25" s="11">
        <f t="shared" si="5"/>
        <v>9.4453816800416021E-2</v>
      </c>
      <c r="N25" s="12" t="s">
        <v>47</v>
      </c>
      <c r="O25" s="2">
        <f t="shared" si="6"/>
        <v>0</v>
      </c>
    </row>
    <row r="26" spans="1:15" ht="30.75" customHeight="1">
      <c r="A26" s="6">
        <v>18</v>
      </c>
      <c r="B26" s="7">
        <v>602</v>
      </c>
      <c r="C26" s="8" t="s">
        <v>48</v>
      </c>
      <c r="D26" s="15">
        <v>1773206000</v>
      </c>
      <c r="E26" s="15">
        <v>0</v>
      </c>
      <c r="F26" s="9">
        <f t="shared" si="1"/>
        <v>0</v>
      </c>
      <c r="G26" s="15">
        <v>255995000</v>
      </c>
      <c r="H26" s="15">
        <v>0</v>
      </c>
      <c r="I26" s="10">
        <f t="shared" si="0"/>
        <v>0</v>
      </c>
      <c r="J26" s="10">
        <f t="shared" si="2"/>
        <v>2029201000</v>
      </c>
      <c r="K26" s="10">
        <f t="shared" si="3"/>
        <v>0</v>
      </c>
      <c r="L26" s="10">
        <f t="shared" si="4"/>
        <v>0</v>
      </c>
      <c r="M26" s="11">
        <f t="shared" si="5"/>
        <v>4.9541402891134458</v>
      </c>
      <c r="N26" s="12" t="s">
        <v>49</v>
      </c>
      <c r="O26" s="2">
        <f t="shared" si="6"/>
        <v>0</v>
      </c>
    </row>
    <row r="27" spans="1:15" ht="30.75" customHeight="1">
      <c r="A27" s="6"/>
      <c r="B27" s="7"/>
      <c r="C27" s="8" t="s">
        <v>11</v>
      </c>
      <c r="D27" s="16">
        <f>SUM(D9:D26)</f>
        <v>13645710000</v>
      </c>
      <c r="E27" s="16">
        <f>SUM(E9:E26)</f>
        <v>4336573003.2200003</v>
      </c>
      <c r="F27" s="9">
        <f t="shared" si="1"/>
        <v>31.779753513888249</v>
      </c>
      <c r="G27" s="16">
        <f t="shared" ref="G27:K27" si="7">SUM(G9:G26)</f>
        <v>22471594000</v>
      </c>
      <c r="H27" s="16">
        <f t="shared" si="7"/>
        <v>8514238370.0200005</v>
      </c>
      <c r="I27" s="10">
        <f t="shared" si="0"/>
        <v>37.888893729657099</v>
      </c>
      <c r="J27" s="16">
        <f t="shared" si="7"/>
        <v>36117304000</v>
      </c>
      <c r="K27" s="16">
        <f t="shared" si="7"/>
        <v>12850811373.24</v>
      </c>
      <c r="L27" s="10">
        <f>K27/J27*100</f>
        <v>35.580760328179537</v>
      </c>
      <c r="M27" s="11">
        <f t="shared" si="5"/>
        <v>88.17765755120277</v>
      </c>
      <c r="N27" s="12" t="s">
        <v>50</v>
      </c>
      <c r="O27" s="2"/>
    </row>
    <row r="28" spans="1:15" ht="30.75" customHeight="1">
      <c r="A28" s="6">
        <v>19</v>
      </c>
      <c r="B28" s="7">
        <v>801</v>
      </c>
      <c r="C28" s="8" t="s">
        <v>51</v>
      </c>
      <c r="D28" s="16">
        <v>4842396000</v>
      </c>
      <c r="E28" s="16">
        <v>2692374500</v>
      </c>
      <c r="F28" s="9">
        <f t="shared" si="1"/>
        <v>55.60004799277052</v>
      </c>
      <c r="G28" s="15">
        <v>0</v>
      </c>
      <c r="H28" s="15">
        <v>0</v>
      </c>
      <c r="I28" s="10"/>
      <c r="J28" s="10">
        <f t="shared" si="2"/>
        <v>4842396000</v>
      </c>
      <c r="K28" s="10">
        <f t="shared" si="3"/>
        <v>2692374500</v>
      </c>
      <c r="L28" s="10">
        <f>K28/J28*100</f>
        <v>55.60004799277052</v>
      </c>
      <c r="M28" s="11">
        <f t="shared" si="5"/>
        <v>11.822342448797233</v>
      </c>
      <c r="N28" s="12" t="s">
        <v>50</v>
      </c>
      <c r="O28" s="2">
        <f t="shared" si="6"/>
        <v>0</v>
      </c>
    </row>
    <row r="29" spans="1:15" ht="24.75" customHeight="1">
      <c r="A29" s="6"/>
      <c r="B29" s="13"/>
      <c r="C29" s="6" t="s">
        <v>52</v>
      </c>
      <c r="D29" s="17">
        <f>D28+D27</f>
        <v>18488106000</v>
      </c>
      <c r="E29" s="17">
        <f>E28+E27</f>
        <v>7028947503.2200003</v>
      </c>
      <c r="F29" s="9">
        <f t="shared" si="1"/>
        <v>38.018753804310727</v>
      </c>
      <c r="G29" s="17">
        <f>G28+G27</f>
        <v>22471594000</v>
      </c>
      <c r="H29" s="17">
        <f>H28+H27</f>
        <v>8514238370.0200005</v>
      </c>
      <c r="I29" s="10">
        <f>H29/G29*100</f>
        <v>37.888893729657099</v>
      </c>
      <c r="J29" s="10">
        <f t="shared" si="2"/>
        <v>40959700000</v>
      </c>
      <c r="K29" s="10">
        <f t="shared" si="3"/>
        <v>15543185873.240002</v>
      </c>
      <c r="L29" s="10">
        <f>K29/J29*100</f>
        <v>37.947509071697304</v>
      </c>
      <c r="M29" s="11">
        <f t="shared" si="5"/>
        <v>100</v>
      </c>
      <c r="O29" s="2">
        <f t="shared" si="6"/>
        <v>0</v>
      </c>
    </row>
    <row r="31" spans="1:15">
      <c r="A31" s="25"/>
      <c r="B31" s="25"/>
      <c r="C31" s="25"/>
    </row>
  </sheetData>
  <sheetProtection selectLockedCells="1"/>
  <mergeCells count="13">
    <mergeCell ref="A31:C31"/>
    <mergeCell ref="A7:A8"/>
    <mergeCell ref="B7:B8"/>
    <mergeCell ref="C7:C8"/>
    <mergeCell ref="D7:F7"/>
    <mergeCell ref="G7:I7"/>
    <mergeCell ref="J7:L7"/>
    <mergeCell ref="A1:L1"/>
    <mergeCell ref="A2:L2"/>
    <mergeCell ref="A3:L3"/>
    <mergeCell ref="A4:L4"/>
    <mergeCell ref="A5:L5"/>
    <mergeCell ref="A6:L6"/>
  </mergeCells>
  <printOptions horizontalCentered="1"/>
  <pageMargins left="0.44" right="0.38" top="0.35" bottom="0.75" header="0.2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2022-05-17T07:50:03Z</cp:lastPrinted>
  <dcterms:created xsi:type="dcterms:W3CDTF">2022-05-17T07:46:05Z</dcterms:created>
  <dcterms:modified xsi:type="dcterms:W3CDTF">2022-05-19T09:04:49Z</dcterms:modified>
</cp:coreProperties>
</file>