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 tabRatio="804"/>
  </bookViews>
  <sheets>
    <sheet name="खर्च" sheetId="18" r:id="rId1"/>
  </sheets>
  <definedNames>
    <definedName name="_xlnm.Database" localSheetId="0">#REF!</definedName>
    <definedName name="_xlnm.Database">#REF!</definedName>
    <definedName name="_xlnm.Print_Area" localSheetId="0">खर्च!$A$1:$L$29</definedName>
  </definedNames>
  <calcPr calcId="152511"/>
</workbook>
</file>

<file path=xl/calcChain.xml><?xml version="1.0" encoding="utf-8"?>
<calcChain xmlns="http://schemas.openxmlformats.org/spreadsheetml/2006/main">
  <c r="L28" i="18" l="1"/>
  <c r="L29" i="18"/>
  <c r="L27" i="18"/>
  <c r="I27" i="18"/>
  <c r="I29" i="18"/>
  <c r="H27" i="18"/>
  <c r="E27" i="18"/>
  <c r="I10" i="18" l="1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8" i="18"/>
  <c r="K26" i="18"/>
  <c r="H29" i="18"/>
  <c r="J10" i="18" l="1"/>
  <c r="K10" i="18"/>
  <c r="L10" i="18" s="1"/>
  <c r="J11" i="18"/>
  <c r="K11" i="18"/>
  <c r="J12" i="18"/>
  <c r="K12" i="18"/>
  <c r="J13" i="18"/>
  <c r="K13" i="18"/>
  <c r="L13" i="18" s="1"/>
  <c r="J14" i="18"/>
  <c r="K14" i="18"/>
  <c r="J15" i="18"/>
  <c r="K15" i="18"/>
  <c r="J16" i="18"/>
  <c r="K16" i="18"/>
  <c r="L16" i="18" s="1"/>
  <c r="J17" i="18"/>
  <c r="K17" i="18"/>
  <c r="J18" i="18"/>
  <c r="K18" i="18"/>
  <c r="J19" i="18"/>
  <c r="K19" i="18"/>
  <c r="L19" i="18" s="1"/>
  <c r="J20" i="18"/>
  <c r="K20" i="18"/>
  <c r="J21" i="18"/>
  <c r="K21" i="18"/>
  <c r="J22" i="18"/>
  <c r="K22" i="18"/>
  <c r="L22" i="18" s="1"/>
  <c r="J23" i="18"/>
  <c r="K23" i="18"/>
  <c r="J24" i="18"/>
  <c r="K24" i="18"/>
  <c r="J25" i="18"/>
  <c r="K25" i="18"/>
  <c r="L25" i="18" s="1"/>
  <c r="J26" i="18"/>
  <c r="L26" i="18" s="1"/>
  <c r="J28" i="18"/>
  <c r="K28" i="18"/>
  <c r="K9" i="18"/>
  <c r="J9" i="18"/>
  <c r="K27" i="18"/>
  <c r="F9" i="18"/>
  <c r="L9" i="18" l="1"/>
  <c r="L24" i="18"/>
  <c r="L21" i="18"/>
  <c r="L18" i="18"/>
  <c r="L15" i="18"/>
  <c r="L12" i="18"/>
  <c r="L23" i="18"/>
  <c r="L20" i="18"/>
  <c r="L17" i="18"/>
  <c r="L14" i="18"/>
  <c r="L11" i="18"/>
  <c r="E29" i="18"/>
  <c r="G27" i="18"/>
  <c r="D27" i="18"/>
  <c r="F27" i="18" s="1"/>
  <c r="D29" i="18" l="1"/>
  <c r="F29" i="18"/>
  <c r="G29" i="18"/>
  <c r="J29" i="18" s="1"/>
  <c r="J27" i="18"/>
  <c r="K29" i="18"/>
  <c r="M29" i="18" l="1"/>
  <c r="M22" i="18"/>
  <c r="M24" i="18"/>
  <c r="M23" i="18"/>
  <c r="M19" i="18"/>
  <c r="M21" i="18"/>
  <c r="M20" i="18"/>
  <c r="M16" i="18"/>
  <c r="M18" i="18"/>
  <c r="M17" i="18"/>
  <c r="M13" i="18"/>
  <c r="M15" i="18"/>
  <c r="M14" i="18"/>
  <c r="M28" i="18"/>
  <c r="M10" i="18"/>
  <c r="M12" i="18"/>
  <c r="M11" i="18"/>
  <c r="M25" i="18"/>
  <c r="M9" i="18"/>
  <c r="M26" i="18"/>
  <c r="M27" i="18"/>
  <c r="I9" i="18" l="1"/>
</calcChain>
</file>

<file path=xl/sharedStrings.xml><?xml version="1.0" encoding="utf-8"?>
<sst xmlns="http://schemas.openxmlformats.org/spreadsheetml/2006/main" count="43" uniqueCount="35">
  <si>
    <t>जम्मा</t>
  </si>
  <si>
    <t>प्रदेश सरकार</t>
  </si>
  <si>
    <t>लुम्बिनी प्रदेश</t>
  </si>
  <si>
    <t>प्रदेश लेखा नियन्त्रक कार्यालय</t>
  </si>
  <si>
    <t xml:space="preserve"> मुकाम: बुटवल</t>
  </si>
  <si>
    <t>सि.नं.</t>
  </si>
  <si>
    <t>चालु खर्च</t>
  </si>
  <si>
    <t>पुँजीगत खर्च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</si>
  <si>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</si>
  <si>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</si>
  <si>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</si>
  <si>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</si>
  <si>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</si>
  <si>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 न्यायाधिवक्ताको कार्यालय</t>
  </si>
  <si>
    <t>मुख्यमन्त्री तथा मन्त्रिपरिषद्को कार्यालय</t>
  </si>
  <si>
    <t>337</t>
  </si>
  <si>
    <t>भौतिक पूर्वाधार विकास मन्त्रालय</t>
  </si>
  <si>
    <t>प्रदेश योजना आयोग</t>
  </si>
  <si>
    <t>अर्थ - विविध</t>
  </si>
  <si>
    <t>कूल जम्मा</t>
  </si>
  <si>
    <t>उर्जा, जलस्रोत तथा सिंचाई मन्त्रालय</t>
  </si>
  <si>
    <t>कानून, महिला, बालबालिका तथा जेष्ठ नागरिक मन्त्रालय</t>
  </si>
  <si>
    <t>वन, वातावरण तथा भू-संरक्षण मन्त्रालय</t>
  </si>
  <si>
    <t>श्रम, रोजगार तथा यातायात व्यवस्था मन्त्रालय</t>
  </si>
  <si>
    <t>मन्त्रालय/केन्द्रिय निकाय</t>
  </si>
  <si>
    <t>कार्यालय कोड</t>
  </si>
  <si>
    <t>स्थानीय तह निकासा</t>
  </si>
  <si>
    <t>आर्थिक मामिला तथा सहकारी मन्त्रालय</t>
  </si>
  <si>
    <t>उद्योग, वाणिज्य तथा आपुर्ति मन्त्रालय</t>
  </si>
  <si>
    <t>कृषि तथा खाद्य प्रविधि तथा भूमि व्यवस्था मन्त्रालय</t>
  </si>
  <si>
    <t>आन्तरिक मामिला तथा सञ्चार मन्त्रालय</t>
  </si>
  <si>
    <t>पर्यटन, ग्रामिण तथा सहरी विकास मन्त्रालय</t>
  </si>
  <si>
    <t>शिक्षा, विज्ञान, युवा तथा खेलकूद मन्त्रालय</t>
  </si>
  <si>
    <t>स्वास्थ्य, जनसंख्या तथा परिवार कल्याण मन्त्रालय</t>
  </si>
  <si>
    <t>आ.व.२०७८।०७९ को माघ मसान्तसम्मको मन्त्रालयगत खर्चको विवरण(सुरु विनियोजनका आधारमा)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</si>
</sst>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b/>
      <sz val="12"/>
      <color theme="1"/>
      <name val="Kalimati"/>
      <charset val="1"/>
    </font>
    <font>
      <sz val="12"/>
      <color theme="1"/>
      <name val="Calibri"/>
      <family val="2"/>
      <scheme val="minor"/>
    </font>
    <font>
      <sz val="10"/>
      <color theme="1"/>
      <name val="Kalimati"/>
      <charset val="1"/>
    </font>
    <font>
      <sz val="11"/>
      <color indexed="8"/>
      <name val="Calibri"/>
      <family val="2"/>
      <scheme val="minor"/>
    </font>
    <font>
      <b/>
      <sz val="8"/>
      <color theme="1"/>
      <name val="Kalimati"/>
      <charset val="1"/>
    </font>
    <font>
      <b/>
      <sz val="9"/>
      <color theme="1"/>
      <name val="Kalimati"/>
      <charset val="1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9" fillId="0" borderId="0"/>
  </cellStyleXfs>
  <cellXfs count="26">
    <xf numFmtId="0" fontId="0" fillId="0" borderId="0" xfId="0"/>
    <xf numFmtId="0" fontId="5" fillId="0" borderId="0" xfId="4" applyFont="1" applyAlignment="1" applyProtection="1">
      <alignment wrapText="1"/>
      <protection locked="0"/>
    </xf>
    <xf numFmtId="0" fontId="5" fillId="0" borderId="0" xfId="4" applyFont="1" applyAlignment="1" applyProtection="1">
      <alignment vertical="center" wrapText="1"/>
      <protection locked="0"/>
    </xf>
    <xf numFmtId="0" fontId="2" fillId="0" borderId="1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wrapText="1"/>
      <protection locked="0"/>
    </xf>
    <xf numFmtId="0" fontId="2" fillId="0" borderId="1" xfId="4" applyFont="1" applyBorder="1" applyAlignment="1" applyProtection="1">
      <alignment horizontal="center" vertical="center" wrapText="1"/>
      <protection locked="0"/>
    </xf>
    <xf numFmtId="0" fontId="2" fillId="0" borderId="1" xfId="4" applyFont="1" applyBorder="1" applyAlignment="1" applyProtection="1">
      <alignment horizontal="center" vertical="center" wrapText="1"/>
    </xf>
    <xf numFmtId="0" fontId="5" fillId="0" borderId="1" xfId="4" applyFont="1" applyBorder="1" applyAlignment="1" applyProtection="1">
      <alignment horizontal="left" wrapText="1"/>
      <protection locked="0"/>
    </xf>
    <xf numFmtId="0" fontId="5" fillId="0" borderId="1" xfId="4" applyNumberFormat="1" applyFont="1" applyBorder="1" applyAlignment="1" applyProtection="1">
      <alignment horizontal="left" wrapText="1"/>
      <protection locked="0"/>
    </xf>
    <xf numFmtId="4" fontId="5" fillId="0" borderId="1" xfId="4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4" applyNumberFormat="1" applyFont="1" applyFill="1" applyBorder="1" applyAlignment="1" applyProtection="1">
      <alignment horizontal="right" vertical="center" wrapText="1"/>
    </xf>
    <xf numFmtId="4" fontId="5" fillId="0" borderId="1" xfId="4" applyNumberFormat="1" applyFont="1" applyBorder="1" applyAlignment="1" applyProtection="1">
      <alignment horizontal="right" vertical="center" wrapText="1"/>
      <protection locked="0"/>
    </xf>
    <xf numFmtId="0" fontId="5" fillId="0" borderId="1" xfId="4" applyFont="1" applyBorder="1" applyAlignment="1" applyProtection="1">
      <alignment horizontal="right" wrapText="1"/>
      <protection locked="0"/>
    </xf>
    <xf numFmtId="4" fontId="5" fillId="0" borderId="1" xfId="4" applyNumberFormat="1" applyFont="1" applyBorder="1" applyAlignment="1" applyProtection="1">
      <alignment horizontal="right" wrapText="1"/>
      <protection locked="0"/>
    </xf>
    <xf numFmtId="4" fontId="5" fillId="0" borderId="1" xfId="4" applyNumberFormat="1" applyFont="1" applyBorder="1" applyAlignment="1" applyProtection="1">
      <alignment horizontal="right" vertical="center" wrapText="1"/>
    </xf>
    <xf numFmtId="2" fontId="5" fillId="0" borderId="0" xfId="4" applyNumberFormat="1" applyFont="1" applyAlignment="1" applyProtection="1">
      <alignment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wrapText="1"/>
    </xf>
    <xf numFmtId="0" fontId="5" fillId="0" borderId="0" xfId="4" applyFont="1" applyAlignment="1" applyProtection="1">
      <alignment horizontal="center" wrapText="1"/>
      <protection locked="0"/>
    </xf>
    <xf numFmtId="0" fontId="2" fillId="0" borderId="1" xfId="4" applyFont="1" applyBorder="1" applyAlignment="1" applyProtection="1">
      <alignment horizontal="center" vertical="center" wrapText="1"/>
      <protection locked="0"/>
    </xf>
    <xf numFmtId="0" fontId="7" fillId="0" borderId="0" xfId="4" applyFont="1" applyAlignment="1" applyProtection="1">
      <alignment horizontal="center" vertical="top" wrapText="1"/>
      <protection locked="0"/>
    </xf>
    <xf numFmtId="0" fontId="7" fillId="0" borderId="0" xfId="4" applyFont="1" applyAlignment="1" applyProtection="1">
      <alignment horizontal="center" wrapText="1"/>
      <protection locked="0"/>
    </xf>
    <xf numFmtId="0" fontId="2" fillId="0" borderId="0" xfId="4" applyFont="1" applyAlignment="1" applyProtection="1">
      <alignment horizontal="center" wrapText="1"/>
      <protection locked="0"/>
    </xf>
    <xf numFmtId="0" fontId="3" fillId="0" borderId="0" xfId="4" applyFont="1" applyAlignment="1" applyProtection="1">
      <alignment horizontal="center" wrapText="1"/>
      <protection locked="0"/>
    </xf>
    <xf numFmtId="0" fontId="3" fillId="0" borderId="0" xfId="4" applyFont="1" applyBorder="1" applyAlignment="1" applyProtection="1">
      <alignment horizontal="center" wrapText="1"/>
      <protection locked="0"/>
    </xf>
    <xf numFmtId="0" fontId="2" fillId="0" borderId="1" xfId="4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</cellXfs>
  <cellStyles count="6">
    <cellStyle name="Normal" xfId="0" builtinId="0"/>
    <cellStyle name="Normal 2" xfId="1"/>
    <cellStyle name="Normal 2 2" xfId="4"/>
    <cellStyle name="Normal 3" xfId="2"/>
    <cellStyle name="Normal 4" xfId="3"/>
    <cellStyle name="Normal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M31"/>
  <sheetViews>
    <sheetView tabSelected="1" view="pageBreakPreview" topLeftCell="A17" zoomScale="90" zoomScaleNormal="100" zoomScaleSheetLayoutView="90" workbookViewId="0">
      <selection activeCell="C16" sqref="C16"/>
    </sheetView>
  </sheetViews>
  <sheetFormatPr defaultColWidth="9.109375" defaultRowHeight="19.8" x14ac:dyDescent="0.6"/>
  <cols>
    <col min="1" max="1" width="6.109375" style="4" bestFit="1" customWidth="1"/>
    <col min="2" max="2" width="11.33203125" style="4" customWidth="1"/>
    <col min="3" max="3" width="29" style="2" customWidth="1"/>
    <col min="4" max="4" width="22.6640625" style="1" customWidth="1"/>
    <col min="5" max="5" width="20.6640625" style="1" customWidth="1"/>
    <col min="6" max="6" width="8.109375" style="1" customWidth="1"/>
    <col min="7" max="7" width="22" style="1" customWidth="1"/>
    <col min="8" max="8" width="20.44140625" style="1" customWidth="1"/>
    <col min="9" max="9" width="8.5546875" style="1" customWidth="1"/>
    <col min="10" max="10" width="22" style="1" customWidth="1"/>
    <col min="11" max="11" width="20.6640625" style="1" customWidth="1"/>
    <col min="12" max="12" width="9" style="1" customWidth="1"/>
    <col min="13" max="13" width="11" style="1" hidden="1" customWidth="1"/>
    <col min="14" max="16384" width="9.109375" style="1"/>
  </cols>
  <sheetData>
    <row r="1" spans="1:13" x14ac:dyDescent="0.6">
      <c r="A1" s="19" t="s">
        <v>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3" ht="19.5" customHeight="1" x14ac:dyDescent="0.6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19.5" customHeight="1" x14ac:dyDescent="0.6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23.25" customHeight="1" x14ac:dyDescent="0.7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3" ht="19.5" customHeight="1" x14ac:dyDescent="0.6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3" ht="24" x14ac:dyDescent="0.75">
      <c r="A6" s="23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s="2" customFormat="1" ht="30" customHeight="1" x14ac:dyDescent="0.3">
      <c r="A7" s="24" t="s">
        <v>5</v>
      </c>
      <c r="B7" s="25" t="s">
        <v>25</v>
      </c>
      <c r="C7" s="24" t="s">
        <v>24</v>
      </c>
      <c r="D7" s="18" t="s">
        <v>6</v>
      </c>
      <c r="E7" s="18"/>
      <c r="F7" s="18"/>
      <c r="G7" s="18" t="s">
        <v>7</v>
      </c>
      <c r="H7" s="18"/>
      <c r="I7" s="18"/>
      <c r="J7" s="18" t="s">
        <v>0</v>
      </c>
      <c r="K7" s="18"/>
      <c r="L7" s="18"/>
    </row>
    <row r="8" spans="1:13" s="2" customFormat="1" x14ac:dyDescent="0.3">
      <c r="A8" s="24"/>
      <c r="B8" s="25"/>
      <c r="C8" s="24"/>
      <c r="D8" s="6" t="s">
        <v>8</v>
      </c>
      <c r="E8" s="5" t="s">
        <v>9</v>
      </c>
      <c r="F8" s="5" t="s">
        <v>10</v>
      </c>
      <c r="G8" s="6" t="s">
        <v>8</v>
      </c>
      <c r="H8" s="5" t="s">
        <v>9</v>
      </c>
      <c r="I8" s="5" t="s">
        <v>10</v>
      </c>
      <c r="J8" s="6" t="s">
        <v>8</v>
      </c>
      <c r="K8" s="5" t="s">
        <v>9</v>
      </c>
      <c r="L8" s="3" t="s">
        <v>10</v>
      </c>
    </row>
    <row r="9" spans="1:13" s="2" customFormat="1" ht="30.75" customHeight="1" x14ac:dyDescent="0.6">
      <c r="A9" s="7">
        <v>1</v>
      </c>
      <c r="B9" s="8">
        <v>202</v>
      </c>
      <c r="C9" s="16" t="s">
        <v>11</v>
      </c>
      <c r="D9" s="9">
        <v>195114000</v>
      </c>
      <c r="E9" s="9">
        <v>74143343.650000006</v>
      </c>
      <c r="F9" s="9">
        <f>E9/D9*100</f>
        <v>38.000012121118935</v>
      </c>
      <c r="G9" s="9">
        <v>64961000</v>
      </c>
      <c r="H9" s="9">
        <v>236500</v>
      </c>
      <c r="I9" s="10">
        <f t="shared" ref="I9:I26" si="0">H9/G9*100</f>
        <v>0.36406459260171486</v>
      </c>
      <c r="J9" s="10">
        <f>D9+G9</f>
        <v>260075000</v>
      </c>
      <c r="K9" s="10">
        <f>H9+E9</f>
        <v>74379843.650000006</v>
      </c>
      <c r="L9" s="10">
        <f>K9/J9*100</f>
        <v>28.599382351244834</v>
      </c>
      <c r="M9" s="15">
        <f>J9/J$29*100</f>
        <v>0.63495338100620857</v>
      </c>
    </row>
    <row r="10" spans="1:13" s="2" customFormat="1" ht="30.75" customHeight="1" x14ac:dyDescent="0.6">
      <c r="A10" s="7">
        <v>2</v>
      </c>
      <c r="B10" s="8">
        <v>210</v>
      </c>
      <c r="C10" s="16" t="s">
        <v>12</v>
      </c>
      <c r="D10" s="9">
        <v>53277000</v>
      </c>
      <c r="E10" s="9">
        <v>30193385</v>
      </c>
      <c r="F10" s="9">
        <f t="shared" ref="F10:F29" si="1">E10/D10*100</f>
        <v>56.672457157873005</v>
      </c>
      <c r="G10" s="9">
        <v>1250000</v>
      </c>
      <c r="H10" s="9">
        <v>741296</v>
      </c>
      <c r="I10" s="10">
        <f t="shared" si="0"/>
        <v>59.30368</v>
      </c>
      <c r="J10" s="10">
        <f t="shared" ref="J10:J29" si="2">D10+G10</f>
        <v>54527000</v>
      </c>
      <c r="K10" s="10">
        <f t="shared" ref="K10:K29" si="3">H10+E10</f>
        <v>30934681</v>
      </c>
      <c r="L10" s="10">
        <f t="shared" ref="L10:L26" si="4">K10/J10*100</f>
        <v>56.732776422689682</v>
      </c>
      <c r="M10" s="15">
        <f t="shared" ref="M10:M29" si="5">J10/J$29*100</f>
        <v>0.133123533619631</v>
      </c>
    </row>
    <row r="11" spans="1:13" s="2" customFormat="1" ht="30.75" customHeight="1" x14ac:dyDescent="0.6">
      <c r="A11" s="7">
        <v>3</v>
      </c>
      <c r="B11" s="8">
        <v>216</v>
      </c>
      <c r="C11" s="16" t="s">
        <v>13</v>
      </c>
      <c r="D11" s="9">
        <v>11440000</v>
      </c>
      <c r="E11" s="9">
        <v>5065461.28</v>
      </c>
      <c r="F11" s="9">
        <f t="shared" si="1"/>
        <v>44.278507692307691</v>
      </c>
      <c r="G11" s="9">
        <v>300000</v>
      </c>
      <c r="H11" s="9">
        <v>0</v>
      </c>
      <c r="I11" s="10">
        <f t="shared" si="0"/>
        <v>0</v>
      </c>
      <c r="J11" s="10">
        <f t="shared" si="2"/>
        <v>11740000</v>
      </c>
      <c r="K11" s="10">
        <f t="shared" si="3"/>
        <v>5065461.28</v>
      </c>
      <c r="L11" s="10">
        <f t="shared" si="4"/>
        <v>43.147029642248725</v>
      </c>
      <c r="M11" s="15">
        <f t="shared" si="5"/>
        <v>2.8662319304096469E-2</v>
      </c>
    </row>
    <row r="12" spans="1:13" s="2" customFormat="1" ht="30.75" customHeight="1" x14ac:dyDescent="0.6">
      <c r="A12" s="7">
        <v>4</v>
      </c>
      <c r="B12" s="8">
        <v>301</v>
      </c>
      <c r="C12" s="16" t="s">
        <v>14</v>
      </c>
      <c r="D12" s="9">
        <v>531383000</v>
      </c>
      <c r="E12" s="9">
        <v>106384134.44</v>
      </c>
      <c r="F12" s="9">
        <f t="shared" si="1"/>
        <v>20.020236710621152</v>
      </c>
      <c r="G12" s="9">
        <v>22800000</v>
      </c>
      <c r="H12" s="9">
        <v>3765042</v>
      </c>
      <c r="I12" s="10">
        <f t="shared" si="0"/>
        <v>16.513342105263156</v>
      </c>
      <c r="J12" s="10">
        <f t="shared" si="2"/>
        <v>554183000</v>
      </c>
      <c r="K12" s="10">
        <f t="shared" si="3"/>
        <v>110149176.44</v>
      </c>
      <c r="L12" s="10">
        <f t="shared" si="4"/>
        <v>19.875957299303661</v>
      </c>
      <c r="M12" s="15">
        <f t="shared" si="5"/>
        <v>1.3529957494805871</v>
      </c>
    </row>
    <row r="13" spans="1:13" s="2" customFormat="1" ht="30.75" customHeight="1" x14ac:dyDescent="0.6">
      <c r="A13" s="7">
        <v>5</v>
      </c>
      <c r="B13" s="8">
        <v>305</v>
      </c>
      <c r="C13" s="16" t="s">
        <v>27</v>
      </c>
      <c r="D13" s="9">
        <v>291818000</v>
      </c>
      <c r="E13" s="9">
        <v>37386905.270000003</v>
      </c>
      <c r="F13" s="9">
        <f t="shared" si="1"/>
        <v>12.81172006867294</v>
      </c>
      <c r="G13" s="9">
        <v>21520000</v>
      </c>
      <c r="H13" s="9">
        <v>1414620.6</v>
      </c>
      <c r="I13" s="10">
        <f t="shared" si="0"/>
        <v>6.5735157992565059</v>
      </c>
      <c r="J13" s="10">
        <f t="shared" si="2"/>
        <v>313338000</v>
      </c>
      <c r="K13" s="10">
        <f t="shared" si="3"/>
        <v>38801525.870000005</v>
      </c>
      <c r="L13" s="10">
        <f t="shared" si="4"/>
        <v>12.383281271342769</v>
      </c>
      <c r="M13" s="15">
        <f t="shared" si="5"/>
        <v>0.76499095452359267</v>
      </c>
    </row>
    <row r="14" spans="1:13" s="2" customFormat="1" ht="30.75" customHeight="1" x14ac:dyDescent="0.6">
      <c r="A14" s="7">
        <v>6</v>
      </c>
      <c r="B14" s="8">
        <v>307</v>
      </c>
      <c r="C14" s="16" t="s">
        <v>28</v>
      </c>
      <c r="D14" s="9">
        <v>327681000</v>
      </c>
      <c r="E14" s="9">
        <v>136977560.09</v>
      </c>
      <c r="F14" s="9">
        <f t="shared" si="1"/>
        <v>41.802106344279956</v>
      </c>
      <c r="G14" s="9">
        <v>92500000</v>
      </c>
      <c r="H14" s="9">
        <v>7425280</v>
      </c>
      <c r="I14" s="10">
        <f t="shared" si="0"/>
        <v>8.027329729729729</v>
      </c>
      <c r="J14" s="10">
        <f t="shared" si="2"/>
        <v>420181000</v>
      </c>
      <c r="K14" s="10">
        <f t="shared" si="3"/>
        <v>144402840.09</v>
      </c>
      <c r="L14" s="10">
        <f t="shared" si="4"/>
        <v>34.366818130757935</v>
      </c>
      <c r="M14" s="15">
        <f t="shared" si="5"/>
        <v>1.0258400330080542</v>
      </c>
    </row>
    <row r="15" spans="1:13" s="2" customFormat="1" ht="30.75" customHeight="1" x14ac:dyDescent="0.6">
      <c r="A15" s="7">
        <v>7</v>
      </c>
      <c r="B15" s="8">
        <v>308</v>
      </c>
      <c r="C15" s="16" t="s">
        <v>20</v>
      </c>
      <c r="D15" s="9">
        <v>234374000</v>
      </c>
      <c r="E15" s="9">
        <v>64191222.049999997</v>
      </c>
      <c r="F15" s="9">
        <f t="shared" si="1"/>
        <v>27.388371598385486</v>
      </c>
      <c r="G15" s="9">
        <v>3394400000</v>
      </c>
      <c r="H15" s="9">
        <v>401042479.33999997</v>
      </c>
      <c r="I15" s="10">
        <f t="shared" si="0"/>
        <v>11.814826754065519</v>
      </c>
      <c r="J15" s="10">
        <f t="shared" si="2"/>
        <v>3628774000</v>
      </c>
      <c r="K15" s="10">
        <f t="shared" si="3"/>
        <v>465233701.38999999</v>
      </c>
      <c r="L15" s="10">
        <f t="shared" si="4"/>
        <v>12.820685481928606</v>
      </c>
      <c r="M15" s="15">
        <f t="shared" si="5"/>
        <v>8.8593764114483253</v>
      </c>
    </row>
    <row r="16" spans="1:13" s="2" customFormat="1" ht="36.75" customHeight="1" x14ac:dyDescent="0.6">
      <c r="A16" s="7">
        <v>8</v>
      </c>
      <c r="B16" s="8">
        <v>311</v>
      </c>
      <c r="C16" s="16" t="s">
        <v>21</v>
      </c>
      <c r="D16" s="9">
        <v>268197000</v>
      </c>
      <c r="E16" s="9">
        <v>6105813.7400000002</v>
      </c>
      <c r="F16" s="9">
        <f t="shared" si="1"/>
        <v>2.2766152268668183</v>
      </c>
      <c r="G16" s="9">
        <v>342910000</v>
      </c>
      <c r="H16" s="9">
        <v>134470</v>
      </c>
      <c r="I16" s="10">
        <f t="shared" si="0"/>
        <v>3.9214371117786008E-2</v>
      </c>
      <c r="J16" s="10">
        <f t="shared" si="2"/>
        <v>611107000</v>
      </c>
      <c r="K16" s="10">
        <f t="shared" si="3"/>
        <v>6240283.7400000002</v>
      </c>
      <c r="L16" s="10">
        <f t="shared" si="4"/>
        <v>1.0211442087883138</v>
      </c>
      <c r="M16" s="15">
        <f t="shared" si="5"/>
        <v>1.4919713767434819</v>
      </c>
    </row>
    <row r="17" spans="1:13" s="2" customFormat="1" ht="41.25" customHeight="1" x14ac:dyDescent="0.6">
      <c r="A17" s="7">
        <v>9</v>
      </c>
      <c r="B17" s="8">
        <v>312</v>
      </c>
      <c r="C17" s="16" t="s">
        <v>29</v>
      </c>
      <c r="D17" s="9">
        <v>3159014000</v>
      </c>
      <c r="E17" s="9">
        <v>275241046.42000002</v>
      </c>
      <c r="F17" s="9">
        <f t="shared" si="1"/>
        <v>8.7128783354553043</v>
      </c>
      <c r="G17" s="9">
        <v>244071000</v>
      </c>
      <c r="H17" s="9">
        <v>27699679.609999999</v>
      </c>
      <c r="I17" s="10">
        <f t="shared" si="0"/>
        <v>11.349025328695339</v>
      </c>
      <c r="J17" s="10">
        <f t="shared" si="2"/>
        <v>3403085000</v>
      </c>
      <c r="K17" s="10">
        <f t="shared" si="3"/>
        <v>302940726.03000003</v>
      </c>
      <c r="L17" s="10">
        <f t="shared" si="4"/>
        <v>8.9019441486180941</v>
      </c>
      <c r="M17" s="15">
        <f t="shared" si="5"/>
        <v>8.3083738406287164</v>
      </c>
    </row>
    <row r="18" spans="1:13" s="2" customFormat="1" ht="30.75" customHeight="1" x14ac:dyDescent="0.6">
      <c r="A18" s="7">
        <v>10</v>
      </c>
      <c r="B18" s="8">
        <v>314</v>
      </c>
      <c r="C18" s="16" t="s">
        <v>30</v>
      </c>
      <c r="D18" s="9">
        <v>267758000</v>
      </c>
      <c r="E18" s="9">
        <v>55644807.640000001</v>
      </c>
      <c r="F18" s="9">
        <f t="shared" si="1"/>
        <v>20.781753538643102</v>
      </c>
      <c r="G18" s="9">
        <v>404750000</v>
      </c>
      <c r="H18" s="9">
        <v>75569001.120000005</v>
      </c>
      <c r="I18" s="10">
        <f t="shared" si="0"/>
        <v>18.670537645460161</v>
      </c>
      <c r="J18" s="10">
        <f t="shared" si="2"/>
        <v>672508000</v>
      </c>
      <c r="K18" s="10">
        <f t="shared" si="3"/>
        <v>131213808.76000001</v>
      </c>
      <c r="L18" s="10">
        <f t="shared" si="4"/>
        <v>19.511114925026916</v>
      </c>
      <c r="M18" s="15">
        <f t="shared" si="5"/>
        <v>1.6418772598432119</v>
      </c>
    </row>
    <row r="19" spans="1:13" s="2" customFormat="1" ht="30.75" customHeight="1" x14ac:dyDescent="0.6">
      <c r="A19" s="7">
        <v>11</v>
      </c>
      <c r="B19" s="8">
        <v>329</v>
      </c>
      <c r="C19" s="16" t="s">
        <v>22</v>
      </c>
      <c r="D19" s="9">
        <v>860801000</v>
      </c>
      <c r="E19" s="9">
        <v>267343271.81999999</v>
      </c>
      <c r="F19" s="9">
        <f t="shared" si="1"/>
        <v>31.057500144632733</v>
      </c>
      <c r="G19" s="9">
        <v>1006743000</v>
      </c>
      <c r="H19" s="9">
        <v>167798444.78</v>
      </c>
      <c r="I19" s="10">
        <f t="shared" si="0"/>
        <v>16.66745582338293</v>
      </c>
      <c r="J19" s="10">
        <f t="shared" si="2"/>
        <v>1867544000</v>
      </c>
      <c r="K19" s="10">
        <f t="shared" si="3"/>
        <v>435141716.60000002</v>
      </c>
      <c r="L19" s="10">
        <f t="shared" si="4"/>
        <v>23.300212289509645</v>
      </c>
      <c r="M19" s="15">
        <f t="shared" si="5"/>
        <v>4.5594669882836056</v>
      </c>
    </row>
    <row r="20" spans="1:13" s="2" customFormat="1" ht="30.75" customHeight="1" x14ac:dyDescent="0.6">
      <c r="A20" s="7">
        <v>12</v>
      </c>
      <c r="B20" s="7" t="s">
        <v>15</v>
      </c>
      <c r="C20" s="16" t="s">
        <v>16</v>
      </c>
      <c r="D20" s="9">
        <v>170382000</v>
      </c>
      <c r="E20" s="9">
        <v>93207209.400000006</v>
      </c>
      <c r="F20" s="9">
        <f t="shared" si="1"/>
        <v>54.704845230129948</v>
      </c>
      <c r="G20" s="9">
        <v>8927400000</v>
      </c>
      <c r="H20" s="9">
        <v>1596328195.8599999</v>
      </c>
      <c r="I20" s="10">
        <f t="shared" si="0"/>
        <v>17.881221809933461</v>
      </c>
      <c r="J20" s="10">
        <f t="shared" si="2"/>
        <v>9097782000</v>
      </c>
      <c r="K20" s="10">
        <f t="shared" si="3"/>
        <v>1689535405.26</v>
      </c>
      <c r="L20" s="10">
        <f t="shared" si="4"/>
        <v>18.570849524202711</v>
      </c>
      <c r="M20" s="15">
        <f t="shared" si="5"/>
        <v>22.211544518148326</v>
      </c>
    </row>
    <row r="21" spans="1:13" s="2" customFormat="1" ht="39.75" customHeight="1" x14ac:dyDescent="0.6">
      <c r="A21" s="7">
        <v>13</v>
      </c>
      <c r="B21" s="8">
        <v>347</v>
      </c>
      <c r="C21" s="16" t="s">
        <v>31</v>
      </c>
      <c r="D21" s="9">
        <v>322985000</v>
      </c>
      <c r="E21" s="9">
        <v>81662396.609999999</v>
      </c>
      <c r="F21" s="9">
        <f t="shared" si="1"/>
        <v>25.283649893957922</v>
      </c>
      <c r="G21" s="9">
        <v>5644386000</v>
      </c>
      <c r="H21" s="9">
        <v>809767930.34000003</v>
      </c>
      <c r="I21" s="10">
        <f t="shared" si="0"/>
        <v>14.346430778121839</v>
      </c>
      <c r="J21" s="10">
        <f t="shared" si="2"/>
        <v>5967371000</v>
      </c>
      <c r="K21" s="10">
        <f t="shared" si="3"/>
        <v>891430326.95000005</v>
      </c>
      <c r="L21" s="10">
        <f t="shared" si="4"/>
        <v>14.938409677393949</v>
      </c>
      <c r="M21" s="15">
        <f t="shared" si="5"/>
        <v>14.568883561158897</v>
      </c>
    </row>
    <row r="22" spans="1:13" s="2" customFormat="1" ht="30.75" customHeight="1" x14ac:dyDescent="0.6">
      <c r="A22" s="7">
        <v>14</v>
      </c>
      <c r="B22" s="8">
        <v>350</v>
      </c>
      <c r="C22" s="16" t="s">
        <v>32</v>
      </c>
      <c r="D22" s="9">
        <v>1933229000</v>
      </c>
      <c r="E22" s="9">
        <v>312329308.82999998</v>
      </c>
      <c r="F22" s="9">
        <f t="shared" si="1"/>
        <v>16.155836107879615</v>
      </c>
      <c r="G22" s="9">
        <v>814830000</v>
      </c>
      <c r="H22" s="9">
        <v>152081002.75</v>
      </c>
      <c r="I22" s="10">
        <f t="shared" si="0"/>
        <v>18.664138869457432</v>
      </c>
      <c r="J22" s="10">
        <f t="shared" si="2"/>
        <v>2748059000</v>
      </c>
      <c r="K22" s="10">
        <f t="shared" si="3"/>
        <v>464410311.57999998</v>
      </c>
      <c r="L22" s="10">
        <f t="shared" si="4"/>
        <v>16.899575721627517</v>
      </c>
      <c r="M22" s="15">
        <f t="shared" si="5"/>
        <v>6.7091775574528141</v>
      </c>
    </row>
    <row r="23" spans="1:13" s="2" customFormat="1" ht="41.25" customHeight="1" x14ac:dyDescent="0.6">
      <c r="A23" s="7">
        <v>15</v>
      </c>
      <c r="B23" s="8">
        <v>370</v>
      </c>
      <c r="C23" s="16" t="s">
        <v>33</v>
      </c>
      <c r="D23" s="9">
        <v>2989101000</v>
      </c>
      <c r="E23" s="9">
        <v>938361752.12</v>
      </c>
      <c r="F23" s="9">
        <f t="shared" si="1"/>
        <v>31.392775022322766</v>
      </c>
      <c r="G23" s="9">
        <v>1109328000</v>
      </c>
      <c r="H23" s="9">
        <v>537580002.14999998</v>
      </c>
      <c r="I23" s="10">
        <f t="shared" si="0"/>
        <v>48.459968751352164</v>
      </c>
      <c r="J23" s="10">
        <f t="shared" si="2"/>
        <v>4098429000</v>
      </c>
      <c r="K23" s="10">
        <f t="shared" si="3"/>
        <v>1475941754.27</v>
      </c>
      <c r="L23" s="10">
        <f t="shared" si="4"/>
        <v>36.012378261768106</v>
      </c>
      <c r="M23" s="15">
        <f t="shared" si="5"/>
        <v>10.006003461939418</v>
      </c>
    </row>
    <row r="24" spans="1:13" s="2" customFormat="1" ht="43.5" customHeight="1" x14ac:dyDescent="0.6">
      <c r="A24" s="7">
        <v>16</v>
      </c>
      <c r="B24" s="8">
        <v>371</v>
      </c>
      <c r="C24" s="16" t="s">
        <v>23</v>
      </c>
      <c r="D24" s="9">
        <v>230862000</v>
      </c>
      <c r="E24" s="9">
        <v>55890374.630000003</v>
      </c>
      <c r="F24" s="9">
        <f t="shared" si="1"/>
        <v>24.209430148746872</v>
      </c>
      <c r="G24" s="9">
        <v>109850000</v>
      </c>
      <c r="H24" s="9">
        <v>6427708.54</v>
      </c>
      <c r="I24" s="10">
        <f t="shared" si="0"/>
        <v>5.8513505143377333</v>
      </c>
      <c r="J24" s="10">
        <f t="shared" si="2"/>
        <v>340712000</v>
      </c>
      <c r="K24" s="10">
        <f t="shared" si="3"/>
        <v>62318083.170000002</v>
      </c>
      <c r="L24" s="10">
        <f t="shared" si="4"/>
        <v>18.290545437202095</v>
      </c>
      <c r="M24" s="15">
        <f t="shared" si="5"/>
        <v>0.83182249869994174</v>
      </c>
    </row>
    <row r="25" spans="1:13" s="2" customFormat="1" ht="30.75" customHeight="1" x14ac:dyDescent="0.6">
      <c r="A25" s="7">
        <v>17</v>
      </c>
      <c r="B25" s="8">
        <v>391</v>
      </c>
      <c r="C25" s="16" t="s">
        <v>17</v>
      </c>
      <c r="D25" s="11">
        <v>25088000</v>
      </c>
      <c r="E25" s="11">
        <v>5692540</v>
      </c>
      <c r="F25" s="9">
        <f t="shared" si="1"/>
        <v>22.690290178571431</v>
      </c>
      <c r="G25" s="11">
        <v>13600000</v>
      </c>
      <c r="H25" s="11">
        <v>200000</v>
      </c>
      <c r="I25" s="10">
        <f t="shared" si="0"/>
        <v>1.4705882352941175</v>
      </c>
      <c r="J25" s="10">
        <f t="shared" si="2"/>
        <v>38688000</v>
      </c>
      <c r="K25" s="10">
        <f t="shared" si="3"/>
        <v>5892540</v>
      </c>
      <c r="L25" s="10">
        <f t="shared" si="4"/>
        <v>15.230924317617866</v>
      </c>
      <c r="M25" s="15">
        <f t="shared" si="5"/>
        <v>9.4453816800416021E-2</v>
      </c>
    </row>
    <row r="26" spans="1:13" ht="30.75" customHeight="1" x14ac:dyDescent="0.6">
      <c r="A26" s="7">
        <v>18</v>
      </c>
      <c r="B26" s="8">
        <v>602</v>
      </c>
      <c r="C26" s="16" t="s">
        <v>18</v>
      </c>
      <c r="D26" s="12">
        <v>1773206000</v>
      </c>
      <c r="E26" s="12">
        <v>0</v>
      </c>
      <c r="F26" s="9">
        <f t="shared" si="1"/>
        <v>0</v>
      </c>
      <c r="G26" s="12">
        <v>255995000</v>
      </c>
      <c r="H26" s="12">
        <v>0</v>
      </c>
      <c r="I26" s="10">
        <f t="shared" si="0"/>
        <v>0</v>
      </c>
      <c r="J26" s="10">
        <f t="shared" si="2"/>
        <v>2029201000</v>
      </c>
      <c r="K26" s="10">
        <f t="shared" si="3"/>
        <v>0</v>
      </c>
      <c r="L26" s="10">
        <f t="shared" si="4"/>
        <v>0</v>
      </c>
      <c r="M26" s="15">
        <f t="shared" si="5"/>
        <v>4.9541402891134458</v>
      </c>
    </row>
    <row r="27" spans="1:13" ht="30.75" customHeight="1" x14ac:dyDescent="0.6">
      <c r="A27" s="7"/>
      <c r="B27" s="8"/>
      <c r="C27" s="16" t="s">
        <v>0</v>
      </c>
      <c r="D27" s="13">
        <f>SUM(D9:D26)</f>
        <v>13645710000</v>
      </c>
      <c r="E27" s="13">
        <f>SUM(E9:E26)</f>
        <v>2545820532.9900002</v>
      </c>
      <c r="F27" s="9">
        <f t="shared" si="1"/>
        <v>18.656563366728445</v>
      </c>
      <c r="G27" s="13">
        <f t="shared" ref="G27:H27" si="6">SUM(G9:G26)</f>
        <v>22471594000</v>
      </c>
      <c r="H27" s="13">
        <f t="shared" si="6"/>
        <v>3788211653.0900002</v>
      </c>
      <c r="I27" s="10">
        <f>H27/G27*100</f>
        <v>16.857778994627619</v>
      </c>
      <c r="J27" s="10">
        <f t="shared" si="2"/>
        <v>36117304000</v>
      </c>
      <c r="K27" s="10">
        <f t="shared" si="3"/>
        <v>6334032186.0799999</v>
      </c>
      <c r="L27" s="10">
        <f>K27/J27*100</f>
        <v>17.537389241677616</v>
      </c>
      <c r="M27" s="15">
        <f t="shared" si="5"/>
        <v>88.17765755120277</v>
      </c>
    </row>
    <row r="28" spans="1:13" ht="30.75" customHeight="1" x14ac:dyDescent="0.6">
      <c r="A28" s="7">
        <v>19</v>
      </c>
      <c r="B28" s="8">
        <v>801</v>
      </c>
      <c r="C28" s="16" t="s">
        <v>26</v>
      </c>
      <c r="D28" s="13">
        <v>4842396000</v>
      </c>
      <c r="E28" s="13">
        <v>1488445750</v>
      </c>
      <c r="F28" s="9">
        <f t="shared" si="1"/>
        <v>30.737794885011471</v>
      </c>
      <c r="G28" s="12">
        <v>0</v>
      </c>
      <c r="H28" s="12">
        <v>0</v>
      </c>
      <c r="I28" s="10"/>
      <c r="J28" s="10">
        <f t="shared" si="2"/>
        <v>4842396000</v>
      </c>
      <c r="K28" s="10">
        <f t="shared" si="3"/>
        <v>1488445750</v>
      </c>
      <c r="L28" s="10">
        <f>K28/J28*100</f>
        <v>30.737794885011471</v>
      </c>
      <c r="M28" s="15">
        <f t="shared" si="5"/>
        <v>11.822342448797233</v>
      </c>
    </row>
    <row r="29" spans="1:13" ht="24.75" customHeight="1" x14ac:dyDescent="0.6">
      <c r="A29" s="7"/>
      <c r="B29" s="7"/>
      <c r="C29" s="7" t="s">
        <v>19</v>
      </c>
      <c r="D29" s="14">
        <f>D28+D27</f>
        <v>18488106000</v>
      </c>
      <c r="E29" s="14">
        <f>E28+E27</f>
        <v>4034266282.9900002</v>
      </c>
      <c r="F29" s="9">
        <f t="shared" si="1"/>
        <v>21.820873825528693</v>
      </c>
      <c r="G29" s="14">
        <f>G28+G27</f>
        <v>22471594000</v>
      </c>
      <c r="H29" s="14">
        <f>H28+H27</f>
        <v>3788211653.0900002</v>
      </c>
      <c r="I29" s="10">
        <f>H29/G29*100</f>
        <v>16.857778994627619</v>
      </c>
      <c r="J29" s="10">
        <f t="shared" si="2"/>
        <v>40959700000</v>
      </c>
      <c r="K29" s="10">
        <f t="shared" si="3"/>
        <v>7822477936.0799999</v>
      </c>
      <c r="L29" s="10">
        <f>K29/J29*100</f>
        <v>19.097986401462901</v>
      </c>
      <c r="M29" s="15">
        <f t="shared" si="5"/>
        <v>100</v>
      </c>
    </row>
    <row r="31" spans="1:13" x14ac:dyDescent="0.6">
      <c r="A31" s="17"/>
      <c r="B31" s="17"/>
      <c r="C31" s="17"/>
    </row>
  </sheetData>
  <sheetProtection selectLockedCells="1"/>
  <mergeCells count="13">
    <mergeCell ref="A31:C31"/>
    <mergeCell ref="J7:L7"/>
    <mergeCell ref="A1:L1"/>
    <mergeCell ref="A2:L2"/>
    <mergeCell ref="A3:L3"/>
    <mergeCell ref="A4:L4"/>
    <mergeCell ref="A5:L5"/>
    <mergeCell ref="A6:L6"/>
    <mergeCell ref="A7:A8"/>
    <mergeCell ref="B7:B8"/>
    <mergeCell ref="C7:C8"/>
    <mergeCell ref="D7:F7"/>
    <mergeCell ref="G7:I7"/>
  </mergeCells>
  <printOptions horizontalCentered="1"/>
  <pageMargins left="0.44" right="0.38" top="0.35" bottom="0.75" header="0.2" footer="0.3"/>
  <pageSetup scale="61" orientation="landscape" r:id="rId1"/>
  <ignoredErrors>
    <ignoredError sqref="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2022-02-14T08:18:10Z</dcterms:modified>
</cp:coreProperties>
</file>