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31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C22" i="1"/>
  <c r="C21" i="1"/>
  <c r="C20" i="1"/>
  <c r="C19" i="1"/>
  <c r="C18" i="1"/>
  <c r="C17" i="1"/>
  <c r="C16" i="1"/>
  <c r="O15" i="1"/>
  <c r="C15" i="1"/>
  <c r="C14" i="1"/>
  <c r="C13" i="1"/>
  <c r="C12" i="1"/>
  <c r="C11" i="1"/>
  <c r="C10" i="1"/>
  <c r="C9" i="1"/>
  <c r="C8" i="1"/>
  <c r="O20" i="1" l="1"/>
  <c r="O8" i="1"/>
  <c r="O11" i="1"/>
  <c r="O10" i="1"/>
  <c r="G28" i="1"/>
  <c r="O14" i="1"/>
  <c r="O19" i="1"/>
  <c r="O18" i="1"/>
  <c r="O9" i="1"/>
  <c r="O12" i="1"/>
  <c r="O16" i="1"/>
  <c r="O17" i="1"/>
  <c r="H28" i="1" l="1"/>
  <c r="P8" i="1"/>
  <c r="O23" i="1"/>
  <c r="D28" i="1"/>
  <c r="O21" i="1"/>
  <c r="O26" i="1"/>
  <c r="O22" i="1"/>
  <c r="E28" i="1"/>
  <c r="P25" i="1"/>
  <c r="O25" i="1"/>
  <c r="O13" i="1"/>
  <c r="O24" i="1" l="1"/>
  <c r="J28" i="1"/>
  <c r="K28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<sst xmlns="http://schemas.openxmlformats.org/spreadsheetml/2006/main" count="27" uniqueCount="20">
  <si>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</si>
  <si>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</si>
  <si>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</si>
  <si>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</si>
  <si>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आ.व.२०८२/८३ को २०८२ मंसीर मसान्त सम्मको मन्त्रालयगत खर्चको विवरण (सुरु विनियोजनका आधारमा)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</si>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</sst>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9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164" fontId="12" fillId="0" borderId="1" xfId="3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4" fontId="11" fillId="0" borderId="0" xfId="2" applyNumberFormat="1" applyFont="1" applyAlignment="1">
      <alignment horizontal="center" vertical="center" wrapText="1"/>
    </xf>
    <xf numFmtId="4" fontId="13" fillId="0" borderId="1" xfId="2" applyNumberFormat="1" applyFont="1" applyBorder="1" applyAlignment="1" applyProtection="1">
      <alignment vertical="center" wrapText="1"/>
      <protection locked="0"/>
    </xf>
    <xf numFmtId="0" fontId="10" fillId="0" borderId="3" xfId="2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0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43" fontId="3" fillId="0" borderId="0" xfId="2" applyNumberFormat="1" applyFont="1" applyAlignment="1" applyProtection="1">
      <alignment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4" fontId="10" fillId="0" borderId="2" xfId="2" applyNumberFormat="1" applyFont="1" applyBorder="1" applyAlignment="1" applyProtection="1">
      <alignment horizontal="right" vertical="center" wrapText="1"/>
      <protection locked="0"/>
    </xf>
    <xf numFmtId="4" fontId="10" fillId="0" borderId="4" xfId="2" applyNumberFormat="1" applyFont="1" applyBorder="1" applyAlignment="1" applyProtection="1">
      <alignment horizontal="right" vertical="center" wrapText="1"/>
      <protection locked="0"/>
    </xf>
    <xf numFmtId="4" fontId="10" fillId="0" borderId="3" xfId="2" applyNumberFormat="1" applyFont="1" applyBorder="1" applyAlignment="1" applyProtection="1">
      <alignment horizontal="right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0;&#2366;&#2360;&#2367;&#2325;%20&#2346;&#2381;&#2352;&#2340;&#2367;&#2357;&#2375;&#2342;&#2344;&#2414;&#2407;&#2414;&#2408;\&#2350;&#2306;&#2360;&#2368;&#2352;%20&#2350;&#2360;&#2366;&#2344;&#2381;&#23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RMIS Data   "/>
      <sheetName val="FMIS Report"/>
      <sheetName val="Sourcewise"/>
    </sheetNames>
    <sheetDataSet>
      <sheetData sheetId="0"/>
      <sheetData sheetId="1"/>
      <sheetData sheetId="2"/>
      <sheetData sheetId="3"/>
      <sheetData sheetId="4">
        <row r="8">
          <cell r="A8" t="str">
            <v>202 प्रदेश सभा</v>
          </cell>
        </row>
        <row r="9">
          <cell r="A9" t="str">
            <v>210 प्रदेश लोक सेवा आयोग</v>
          </cell>
        </row>
        <row r="10">
          <cell r="A10" t="str">
            <v>301 मुख्यमन्त्री तथा मन्त्रिपरिषद्को कार्यालय</v>
          </cell>
        </row>
        <row r="11">
          <cell r="A11" t="str">
            <v>305 आर्थिक मामिला तथा योजना मन्त्रालय</v>
          </cell>
        </row>
        <row r="12">
          <cell r="A12" t="str">
            <v>307 उद्योग, पर्यटन तथा यातायात मन्त्रालय</v>
          </cell>
        </row>
        <row r="13">
          <cell r="A13" t="str">
            <v>308 उर्जा, जलस्रोत तथा सिंचाई मन्त्रालय</v>
          </cell>
        </row>
        <row r="14">
          <cell r="A14" t="str">
            <v>312 कृषि, भूमि व्यवस्था तथा सहकारी मन्त्रालय</v>
          </cell>
        </row>
        <row r="15">
          <cell r="A15" t="str">
            <v>314 आन्तरिक मामिला तथा कानून मन्त्रालय</v>
          </cell>
        </row>
        <row r="16">
          <cell r="A16" t="str">
            <v>329 वन तथा वातावरण मन्त्रालय</v>
          </cell>
        </row>
        <row r="17">
          <cell r="A17" t="str">
            <v>337 भौतिक पूर्वाधार विकास मन्त्रालय</v>
          </cell>
        </row>
        <row r="18">
          <cell r="A18" t="str">
            <v>343 युवा तथा खेलकुद मन्त्रालय</v>
          </cell>
        </row>
        <row r="19">
          <cell r="A19" t="str">
            <v>347 सहरी विकास तथा खानेपानी मन्त्रालय</v>
          </cell>
        </row>
        <row r="20">
          <cell r="A20" t="str">
            <v>350 सामाजिक विकास मन्त्रालय</v>
          </cell>
        </row>
        <row r="21">
          <cell r="A21" t="str">
            <v>370 स्वास्थ्य मन्त्रालय</v>
          </cell>
        </row>
        <row r="22">
          <cell r="A22" t="str">
            <v>391 प्रदेश योजना आयोग</v>
          </cell>
        </row>
        <row r="23">
          <cell r="A23" t="str">
            <v>602 अर्थ - विविध</v>
          </cell>
        </row>
        <row r="24">
          <cell r="A24" t="str">
            <v>801 स्थानीय तह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P30"/>
  <sheetViews>
    <sheetView tabSelected="1" view="pageBreakPreview" zoomScale="60" zoomScaleNormal="80" workbookViewId="0">
      <selection activeCell="H14" sqref="H14"/>
    </sheetView>
  </sheetViews>
  <sheetFormatPr defaultColWidth="9.140625" defaultRowHeight="19.5" x14ac:dyDescent="0.25"/>
  <cols>
    <col min="1" max="1" width="5.85546875" style="29" bestFit="1" customWidth="1"/>
    <col min="2" max="2" width="13.28515625" style="29" bestFit="1" customWidth="1"/>
    <col min="3" max="3" width="46.140625" style="2" bestFit="1" customWidth="1"/>
    <col min="4" max="5" width="30.140625" style="2" bestFit="1" customWidth="1"/>
    <col min="6" max="6" width="10.140625" style="29" bestFit="1" customWidth="1"/>
    <col min="7" max="8" width="30.140625" style="2" bestFit="1" customWidth="1"/>
    <col min="9" max="9" width="10.140625" style="29" bestFit="1" customWidth="1"/>
    <col min="10" max="10" width="30.140625" style="2" bestFit="1" customWidth="1"/>
    <col min="11" max="11" width="26.7109375" style="2" customWidth="1"/>
    <col min="12" max="12" width="10.140625" style="29" bestFit="1" customWidth="1"/>
    <col min="13" max="13" width="10.28515625" style="29" customWidth="1"/>
    <col min="14" max="14" width="34" style="2" hidden="1" customWidth="1"/>
    <col min="15" max="15" width="24.85546875" style="2" hidden="1" customWidth="1"/>
    <col min="16" max="16" width="30.42578125" style="2" hidden="1" customWidth="1"/>
    <col min="17" max="16384" width="9.140625" style="2"/>
  </cols>
  <sheetData>
    <row r="1" spans="1:16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</row>
    <row r="2" spans="1:16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"/>
    </row>
    <row r="3" spans="1:16" ht="23.25" customHeight="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"/>
    </row>
    <row r="4" spans="1:16" ht="19.5" customHeight="1" x14ac:dyDescent="0.2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5"/>
    </row>
    <row r="5" spans="1:16" ht="23.2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6"/>
    </row>
    <row r="6" spans="1:16" ht="30" customHeight="1" x14ac:dyDescent="0.25">
      <c r="A6" s="51" t="s">
        <v>5</v>
      </c>
      <c r="B6" s="52" t="s">
        <v>6</v>
      </c>
      <c r="C6" s="51" t="s">
        <v>7</v>
      </c>
      <c r="D6" s="40" t="s">
        <v>8</v>
      </c>
      <c r="E6" s="40"/>
      <c r="F6" s="40"/>
      <c r="G6" s="40" t="s">
        <v>9</v>
      </c>
      <c r="H6" s="40"/>
      <c r="I6" s="40"/>
      <c r="J6" s="40" t="s">
        <v>10</v>
      </c>
      <c r="K6" s="40"/>
      <c r="L6" s="40"/>
      <c r="M6" s="3"/>
      <c r="N6" s="41" t="s">
        <v>11</v>
      </c>
      <c r="O6" s="41"/>
      <c r="P6" s="41"/>
    </row>
    <row r="7" spans="1:16" x14ac:dyDescent="0.25">
      <c r="A7" s="51"/>
      <c r="B7" s="53"/>
      <c r="C7" s="51"/>
      <c r="D7" s="7" t="s">
        <v>12</v>
      </c>
      <c r="E7" s="8" t="s">
        <v>13</v>
      </c>
      <c r="F7" s="8" t="s">
        <v>14</v>
      </c>
      <c r="G7" s="7" t="s">
        <v>12</v>
      </c>
      <c r="H7" s="8" t="s">
        <v>13</v>
      </c>
      <c r="I7" s="8" t="s">
        <v>14</v>
      </c>
      <c r="J7" s="7" t="s">
        <v>12</v>
      </c>
      <c r="K7" s="8" t="s">
        <v>13</v>
      </c>
      <c r="L7" s="8" t="s">
        <v>14</v>
      </c>
      <c r="M7" s="3"/>
      <c r="N7" s="9" t="s">
        <v>15</v>
      </c>
      <c r="O7" s="9" t="s">
        <v>16</v>
      </c>
      <c r="P7" s="9" t="s">
        <v>17</v>
      </c>
    </row>
    <row r="8" spans="1:16" ht="30.75" customHeight="1" x14ac:dyDescent="0.25">
      <c r="A8" s="10">
        <v>1</v>
      </c>
      <c r="B8" s="10">
        <v>202</v>
      </c>
      <c r="C8" s="11" t="str">
        <f>'[1]FMIS Report'!A8</f>
        <v>202 प्रदेश सभा</v>
      </c>
      <c r="D8" s="12">
        <v>232000000</v>
      </c>
      <c r="E8" s="13">
        <v>51154207.68</v>
      </c>
      <c r="F8" s="14">
        <v>22.049227448275861</v>
      </c>
      <c r="G8" s="13">
        <v>30000000</v>
      </c>
      <c r="H8" s="13">
        <v>0</v>
      </c>
      <c r="I8" s="14">
        <v>0</v>
      </c>
      <c r="J8" s="15">
        <v>262000000</v>
      </c>
      <c r="K8" s="15">
        <v>51154207.68</v>
      </c>
      <c r="L8" s="14">
        <v>19.524506748091603</v>
      </c>
      <c r="M8" s="16"/>
      <c r="N8" s="17">
        <v>232192618.72999999</v>
      </c>
      <c r="O8" s="17">
        <f>K8-N8</f>
        <v>-181038411.04999998</v>
      </c>
      <c r="P8" s="42">
        <f>K24-N24</f>
        <v>-20496287668.669998</v>
      </c>
    </row>
    <row r="9" spans="1:16" ht="30.75" customHeight="1" x14ac:dyDescent="0.25">
      <c r="A9" s="10">
        <v>2</v>
      </c>
      <c r="B9" s="10">
        <v>210</v>
      </c>
      <c r="C9" s="11" t="str">
        <f>'[1]FMIS Report'!A9</f>
        <v>210 प्रदेश लोक सेवा आयोग</v>
      </c>
      <c r="D9" s="12">
        <v>93750000</v>
      </c>
      <c r="E9" s="13">
        <v>19551407.600000001</v>
      </c>
      <c r="F9" s="14">
        <v>20.854834773333337</v>
      </c>
      <c r="G9" s="13">
        <v>6250000</v>
      </c>
      <c r="H9" s="13">
        <v>254252</v>
      </c>
      <c r="I9" s="14">
        <v>4.0680319999999996</v>
      </c>
      <c r="J9" s="15">
        <v>100000000</v>
      </c>
      <c r="K9" s="15">
        <v>19805659.600000001</v>
      </c>
      <c r="L9" s="14">
        <v>19.805659599999998</v>
      </c>
      <c r="M9" s="16"/>
      <c r="N9" s="17">
        <v>80930140.099999994</v>
      </c>
      <c r="O9" s="17">
        <f t="shared" ref="O9:O26" si="0">K9-N9</f>
        <v>-61124480.499999993</v>
      </c>
      <c r="P9" s="43"/>
    </row>
    <row r="10" spans="1:16" ht="30.75" customHeight="1" x14ac:dyDescent="0.25">
      <c r="A10" s="10">
        <v>3</v>
      </c>
      <c r="B10" s="10">
        <v>301</v>
      </c>
      <c r="C10" s="11" t="str">
        <f>'[1]FMIS Report'!A10</f>
        <v>301 मुख्यमन्त्री तथा मन्त्रिपरिषद्को कार्यालय</v>
      </c>
      <c r="D10" s="12">
        <v>472100000</v>
      </c>
      <c r="E10" s="13">
        <v>56489009.740000002</v>
      </c>
      <c r="F10" s="14">
        <v>11.965475479771236</v>
      </c>
      <c r="G10" s="13">
        <v>29700000</v>
      </c>
      <c r="H10" s="13">
        <v>1914144</v>
      </c>
      <c r="I10" s="14">
        <v>6.4449292929292925</v>
      </c>
      <c r="J10" s="15">
        <v>501800000</v>
      </c>
      <c r="K10" s="15">
        <v>58403153.740000002</v>
      </c>
      <c r="L10" s="14">
        <v>11.638731315265046</v>
      </c>
      <c r="M10" s="16"/>
      <c r="N10" s="17">
        <v>251390828.55000001</v>
      </c>
      <c r="O10" s="17">
        <f t="shared" si="0"/>
        <v>-192987674.81</v>
      </c>
      <c r="P10" s="43"/>
    </row>
    <row r="11" spans="1:16" ht="30.75" customHeight="1" x14ac:dyDescent="0.25">
      <c r="A11" s="10">
        <v>4</v>
      </c>
      <c r="B11" s="10">
        <v>305</v>
      </c>
      <c r="C11" s="11" t="str">
        <f>'[1]FMIS Report'!A11</f>
        <v>305 आर्थिक मामिला तथा योजना मन्त्रालय</v>
      </c>
      <c r="D11" s="12">
        <v>144000000</v>
      </c>
      <c r="E11" s="13">
        <v>21606523.309999999</v>
      </c>
      <c r="F11" s="14">
        <v>15.004530076388889</v>
      </c>
      <c r="G11" s="13">
        <v>20000000</v>
      </c>
      <c r="H11" s="13">
        <v>1490384</v>
      </c>
      <c r="I11" s="14">
        <v>7.4519199999999994</v>
      </c>
      <c r="J11" s="15">
        <v>164000000</v>
      </c>
      <c r="K11" s="15">
        <v>23096907.309999999</v>
      </c>
      <c r="L11" s="14">
        <v>14.08348006707317</v>
      </c>
      <c r="M11" s="16"/>
      <c r="N11" s="17">
        <v>68203592.170000002</v>
      </c>
      <c r="O11" s="17">
        <f t="shared" si="0"/>
        <v>-45106684.859999999</v>
      </c>
      <c r="P11" s="43"/>
    </row>
    <row r="12" spans="1:16" ht="30.75" customHeight="1" x14ac:dyDescent="0.25">
      <c r="A12" s="10">
        <v>5</v>
      </c>
      <c r="B12" s="10">
        <v>307</v>
      </c>
      <c r="C12" s="11" t="str">
        <f>'[1]FMIS Report'!A12</f>
        <v>307 उद्योग, पर्यटन तथा यातायात मन्त्रालय</v>
      </c>
      <c r="D12" s="12">
        <v>729811000</v>
      </c>
      <c r="E12" s="13">
        <v>142786629.06</v>
      </c>
      <c r="F12" s="14">
        <v>19.564877627221293</v>
      </c>
      <c r="G12" s="13">
        <v>1174400000</v>
      </c>
      <c r="H12" s="13">
        <v>12666878</v>
      </c>
      <c r="I12" s="14">
        <v>1.0785829359673025</v>
      </c>
      <c r="J12" s="15">
        <v>1904211000</v>
      </c>
      <c r="K12" s="15">
        <v>155453507.06</v>
      </c>
      <c r="L12" s="14">
        <v>8.1636702581804226</v>
      </c>
      <c r="M12" s="16"/>
      <c r="N12" s="17">
        <v>898942286.49000001</v>
      </c>
      <c r="O12" s="17">
        <f t="shared" si="0"/>
        <v>-743488779.43000007</v>
      </c>
      <c r="P12" s="43"/>
    </row>
    <row r="13" spans="1:16" ht="30.75" customHeight="1" x14ac:dyDescent="0.25">
      <c r="A13" s="10">
        <v>6</v>
      </c>
      <c r="B13" s="10">
        <v>308</v>
      </c>
      <c r="C13" s="11" t="str">
        <f>'[1]FMIS Report'!A13</f>
        <v>308 उर्जा, जलस्रोत तथा सिंचाई मन्त्रालय</v>
      </c>
      <c r="D13" s="12">
        <v>280000000</v>
      </c>
      <c r="E13" s="13">
        <v>75056198.790000007</v>
      </c>
      <c r="F13" s="14">
        <v>26.805785282142857</v>
      </c>
      <c r="G13" s="13">
        <v>2406000000</v>
      </c>
      <c r="H13" s="13">
        <v>93302996.219999999</v>
      </c>
      <c r="I13" s="14">
        <v>3.8779300174563587</v>
      </c>
      <c r="J13" s="15">
        <v>2686000000</v>
      </c>
      <c r="K13" s="15">
        <v>168359195.00999999</v>
      </c>
      <c r="L13" s="14">
        <v>6.2680266198808638</v>
      </c>
      <c r="M13" s="16"/>
      <c r="N13" s="17">
        <v>2520849723.5700002</v>
      </c>
      <c r="O13" s="17">
        <f t="shared" si="0"/>
        <v>-2352490528.5600004</v>
      </c>
      <c r="P13" s="43"/>
    </row>
    <row r="14" spans="1:16" ht="30.75" customHeight="1" x14ac:dyDescent="0.25">
      <c r="A14" s="10">
        <v>7</v>
      </c>
      <c r="B14" s="10">
        <v>311</v>
      </c>
      <c r="C14" s="11" t="str">
        <f>'[1]FMIS Report'!A14</f>
        <v>312 कृषि, भूमि व्यवस्था तथा सहकारी मन्त्रालय</v>
      </c>
      <c r="D14" s="12">
        <v>1389050000</v>
      </c>
      <c r="E14" s="13">
        <v>210292129.59999999</v>
      </c>
      <c r="F14" s="14">
        <v>15.139277175047694</v>
      </c>
      <c r="G14" s="13">
        <v>115700000</v>
      </c>
      <c r="H14" s="13">
        <v>12340865.9</v>
      </c>
      <c r="I14" s="14">
        <v>10.666262662057044</v>
      </c>
      <c r="J14" s="15">
        <v>1504750000</v>
      </c>
      <c r="K14" s="15">
        <v>222632995.5</v>
      </c>
      <c r="L14" s="14">
        <v>14.795347765409536</v>
      </c>
      <c r="M14" s="16"/>
      <c r="N14" s="17">
        <v>10988198.800000001</v>
      </c>
      <c r="O14" s="17">
        <f t="shared" si="0"/>
        <v>211644796.69999999</v>
      </c>
      <c r="P14" s="43"/>
    </row>
    <row r="15" spans="1:16" ht="30.75" customHeight="1" x14ac:dyDescent="0.25">
      <c r="A15" s="10">
        <v>8</v>
      </c>
      <c r="B15" s="10">
        <v>312</v>
      </c>
      <c r="C15" s="11" t="str">
        <f>'[1]FMIS Report'!A15</f>
        <v>314 आन्तरिक मामिला तथा कानून मन्त्रालय</v>
      </c>
      <c r="D15" s="12">
        <v>200996000</v>
      </c>
      <c r="E15" s="13">
        <v>20899302.399999999</v>
      </c>
      <c r="F15" s="14">
        <v>10.397869808354395</v>
      </c>
      <c r="G15" s="13">
        <v>166000000</v>
      </c>
      <c r="H15" s="13">
        <v>46047</v>
      </c>
      <c r="I15" s="14">
        <v>2.7739156626506022E-2</v>
      </c>
      <c r="J15" s="15">
        <v>366996000</v>
      </c>
      <c r="K15" s="15">
        <v>20945349.399999999</v>
      </c>
      <c r="L15" s="14">
        <v>5.7072418772956652</v>
      </c>
      <c r="M15" s="16"/>
      <c r="N15" s="17">
        <v>1005547311.02</v>
      </c>
      <c r="O15" s="17">
        <f t="shared" si="0"/>
        <v>-984601961.62</v>
      </c>
      <c r="P15" s="43"/>
    </row>
    <row r="16" spans="1:16" ht="40.5" customHeight="1" x14ac:dyDescent="0.25">
      <c r="A16" s="10">
        <v>9</v>
      </c>
      <c r="B16" s="10">
        <v>314</v>
      </c>
      <c r="C16" s="11" t="str">
        <f>'[1]FMIS Report'!A16</f>
        <v>329 वन तथा वातावरण मन्त्रालय</v>
      </c>
      <c r="D16" s="12">
        <v>1488167000</v>
      </c>
      <c r="E16" s="13">
        <v>302004869.94</v>
      </c>
      <c r="F16" s="14">
        <v>20.293748614234826</v>
      </c>
      <c r="G16" s="13">
        <v>1059283000</v>
      </c>
      <c r="H16" s="13">
        <v>46578557.18</v>
      </c>
      <c r="I16" s="14">
        <v>4.3971778250004956</v>
      </c>
      <c r="J16" s="15">
        <v>2547450000</v>
      </c>
      <c r="K16" s="15">
        <v>348583427.12</v>
      </c>
      <c r="L16" s="14">
        <v>13.683621940371745</v>
      </c>
      <c r="M16" s="16"/>
      <c r="N16" s="17">
        <v>283129998.79000002</v>
      </c>
      <c r="O16" s="17">
        <f t="shared" si="0"/>
        <v>65453428.329999983</v>
      </c>
      <c r="P16" s="43"/>
    </row>
    <row r="17" spans="1:16" ht="30" customHeight="1" x14ac:dyDescent="0.25">
      <c r="A17" s="10">
        <v>10</v>
      </c>
      <c r="B17" s="10">
        <v>329</v>
      </c>
      <c r="C17" s="11" t="str">
        <f>'[1]FMIS Report'!A17</f>
        <v>337 भौतिक पूर्वाधार विकास मन्त्रालय</v>
      </c>
      <c r="D17" s="12">
        <v>313830000</v>
      </c>
      <c r="E17" s="13">
        <v>63382015.43</v>
      </c>
      <c r="F17" s="14">
        <v>20.196289529363032</v>
      </c>
      <c r="G17" s="13">
        <v>9610670000</v>
      </c>
      <c r="H17" s="13">
        <v>1126267018.6300001</v>
      </c>
      <c r="I17" s="14">
        <v>11.718923016085247</v>
      </c>
      <c r="J17" s="15">
        <v>9924500000</v>
      </c>
      <c r="K17" s="15">
        <v>1189649034.0600002</v>
      </c>
      <c r="L17" s="14">
        <v>11.98699213119049</v>
      </c>
      <c r="M17" s="16"/>
      <c r="N17" s="17">
        <v>1481788334.74</v>
      </c>
      <c r="O17" s="17">
        <f t="shared" si="0"/>
        <v>-292139300.67999983</v>
      </c>
      <c r="P17" s="43"/>
    </row>
    <row r="18" spans="1:16" ht="30.75" customHeight="1" x14ac:dyDescent="0.25">
      <c r="A18" s="10">
        <v>11</v>
      </c>
      <c r="B18" s="10">
        <v>337</v>
      </c>
      <c r="C18" s="11" t="str">
        <f>'[1]FMIS Report'!A18</f>
        <v>343 युवा तथा खेलकुद मन्त्रालय</v>
      </c>
      <c r="D18" s="12">
        <v>145400000</v>
      </c>
      <c r="E18" s="13">
        <v>19373466.050000001</v>
      </c>
      <c r="F18" s="14">
        <v>13.324254504814306</v>
      </c>
      <c r="G18" s="13">
        <v>227050000</v>
      </c>
      <c r="H18" s="13">
        <v>0</v>
      </c>
      <c r="I18" s="14">
        <v>0</v>
      </c>
      <c r="J18" s="15">
        <v>372450000</v>
      </c>
      <c r="K18" s="15">
        <v>19373466.050000001</v>
      </c>
      <c r="L18" s="14">
        <v>5.2016286884145524</v>
      </c>
      <c r="M18" s="16"/>
      <c r="N18" s="17">
        <v>7019664500.4699993</v>
      </c>
      <c r="O18" s="17">
        <f t="shared" si="0"/>
        <v>-7000291034.4199991</v>
      </c>
      <c r="P18" s="43"/>
    </row>
    <row r="19" spans="1:16" ht="30.75" customHeight="1" x14ac:dyDescent="0.25">
      <c r="A19" s="10">
        <v>12</v>
      </c>
      <c r="B19" s="10">
        <v>347</v>
      </c>
      <c r="C19" s="11" t="str">
        <f>'[1]FMIS Report'!A19</f>
        <v>347 सहरी विकास तथा खानेपानी मन्त्रालय</v>
      </c>
      <c r="D19" s="12">
        <v>262000000</v>
      </c>
      <c r="E19" s="13">
        <v>67673178.900000006</v>
      </c>
      <c r="F19" s="14">
        <v>25.829457595419846</v>
      </c>
      <c r="G19" s="13">
        <v>5358380000</v>
      </c>
      <c r="H19" s="13">
        <v>539555823.10000002</v>
      </c>
      <c r="I19" s="14">
        <v>10.069383341606979</v>
      </c>
      <c r="J19" s="15">
        <v>5620380000</v>
      </c>
      <c r="K19" s="15">
        <v>607229002</v>
      </c>
      <c r="L19" s="14">
        <v>10.804055989096822</v>
      </c>
      <c r="M19" s="16"/>
      <c r="N19" s="17">
        <v>4573361500.2799997</v>
      </c>
      <c r="O19" s="17">
        <f t="shared" si="0"/>
        <v>-3966132498.2799997</v>
      </c>
      <c r="P19" s="43"/>
    </row>
    <row r="20" spans="1:16" ht="30.75" customHeight="1" x14ac:dyDescent="0.25">
      <c r="A20" s="10">
        <v>13</v>
      </c>
      <c r="B20" s="10">
        <v>350</v>
      </c>
      <c r="C20" s="11" t="str">
        <f>'[1]FMIS Report'!A20</f>
        <v>350 सामाजिक विकास मन्त्रालय</v>
      </c>
      <c r="D20" s="12">
        <v>2354874000</v>
      </c>
      <c r="E20" s="13">
        <v>173316561.27000001</v>
      </c>
      <c r="F20" s="14">
        <v>7.3599080575011664</v>
      </c>
      <c r="G20" s="13">
        <v>1262663000</v>
      </c>
      <c r="H20" s="13">
        <v>16383914</v>
      </c>
      <c r="I20" s="14">
        <v>1.2975682347546416</v>
      </c>
      <c r="J20" s="15">
        <v>3617537000</v>
      </c>
      <c r="K20" s="15">
        <v>189700475.27000001</v>
      </c>
      <c r="L20" s="14">
        <v>5.2439125092569894</v>
      </c>
      <c r="M20" s="16"/>
      <c r="N20" s="17">
        <v>2030089255.1599998</v>
      </c>
      <c r="O20" s="17">
        <f t="shared" si="0"/>
        <v>-1840388779.8899999</v>
      </c>
      <c r="P20" s="43"/>
    </row>
    <row r="21" spans="1:16" ht="30.75" customHeight="1" x14ac:dyDescent="0.25">
      <c r="A21" s="10">
        <v>14</v>
      </c>
      <c r="B21" s="10">
        <v>370</v>
      </c>
      <c r="C21" s="11" t="str">
        <f>'[1]FMIS Report'!A21</f>
        <v>370 स्वास्थ्य मन्त्रालय</v>
      </c>
      <c r="D21" s="12">
        <v>3381308000</v>
      </c>
      <c r="E21" s="13">
        <v>798302280.61000001</v>
      </c>
      <c r="F21" s="14">
        <v>23.609274298880788</v>
      </c>
      <c r="G21" s="13">
        <v>1571665000</v>
      </c>
      <c r="H21" s="13">
        <v>1048139406.84</v>
      </c>
      <c r="I21" s="14">
        <v>66.689746659752558</v>
      </c>
      <c r="J21" s="15">
        <v>4952973000</v>
      </c>
      <c r="K21" s="15">
        <v>1846441687.45</v>
      </c>
      <c r="L21" s="14">
        <v>37.279462000903294</v>
      </c>
      <c r="M21" s="16"/>
      <c r="N21" s="17">
        <v>4952411469.25</v>
      </c>
      <c r="O21" s="17">
        <f t="shared" si="0"/>
        <v>-3105969781.8000002</v>
      </c>
      <c r="P21" s="43"/>
    </row>
    <row r="22" spans="1:16" ht="29.25" customHeight="1" x14ac:dyDescent="0.25">
      <c r="A22" s="10">
        <v>15</v>
      </c>
      <c r="B22" s="10">
        <v>391</v>
      </c>
      <c r="C22" s="11" t="str">
        <f>'[1]FMIS Report'!A22</f>
        <v>391 प्रदेश योजना आयोग</v>
      </c>
      <c r="D22" s="12">
        <v>26500000</v>
      </c>
      <c r="E22" s="13">
        <v>4478975.78</v>
      </c>
      <c r="F22" s="14">
        <v>16.901795396226415</v>
      </c>
      <c r="G22" s="13">
        <v>4000000</v>
      </c>
      <c r="H22" s="13">
        <v>32000</v>
      </c>
      <c r="I22" s="14">
        <v>0.8</v>
      </c>
      <c r="J22" s="15">
        <v>30500000</v>
      </c>
      <c r="K22" s="15">
        <v>4510975.78</v>
      </c>
      <c r="L22" s="14">
        <v>14.790084524590164</v>
      </c>
      <c r="M22" s="16"/>
      <c r="N22" s="17">
        <v>12136953.58</v>
      </c>
      <c r="O22" s="17">
        <f t="shared" si="0"/>
        <v>-7625977.7999999998</v>
      </c>
      <c r="P22" s="43"/>
    </row>
    <row r="23" spans="1:16" ht="27.75" customHeight="1" x14ac:dyDescent="0.25">
      <c r="A23" s="10">
        <v>16</v>
      </c>
      <c r="B23" s="10">
        <v>602</v>
      </c>
      <c r="C23" s="11" t="str">
        <f>'[1]FMIS Report'!A23</f>
        <v>602 अर्थ - विविध</v>
      </c>
      <c r="D23" s="12">
        <v>501000000</v>
      </c>
      <c r="E23" s="13">
        <v>0</v>
      </c>
      <c r="F23" s="14">
        <v>0</v>
      </c>
      <c r="G23" s="13">
        <v>429704000</v>
      </c>
      <c r="H23" s="13">
        <v>0</v>
      </c>
      <c r="I23" s="14">
        <v>0</v>
      </c>
      <c r="J23" s="15">
        <v>930704000</v>
      </c>
      <c r="K23" s="15">
        <v>0</v>
      </c>
      <c r="L23" s="14">
        <v>0</v>
      </c>
      <c r="M23" s="16"/>
      <c r="N23" s="17">
        <v>0</v>
      </c>
      <c r="O23" s="17">
        <f t="shared" si="0"/>
        <v>0</v>
      </c>
      <c r="P23" s="44"/>
    </row>
    <row r="24" spans="1:16" ht="27.75" customHeight="1" x14ac:dyDescent="0.25">
      <c r="A24" s="45" t="s">
        <v>10</v>
      </c>
      <c r="B24" s="46"/>
      <c r="C24" s="47"/>
      <c r="D24" s="18">
        <v>12014786000</v>
      </c>
      <c r="E24" s="18">
        <v>2026366756.1599996</v>
      </c>
      <c r="F24" s="19">
        <v>16.865608394190286</v>
      </c>
      <c r="G24" s="18">
        <v>23471465000</v>
      </c>
      <c r="H24" s="18">
        <v>2898972286.8700004</v>
      </c>
      <c r="I24" s="19">
        <v>12.351049612241932</v>
      </c>
      <c r="J24" s="18">
        <v>35486251000</v>
      </c>
      <c r="K24" s="20">
        <v>4925339043.0299997</v>
      </c>
      <c r="L24" s="19">
        <v>13.879569986218041</v>
      </c>
      <c r="M24" s="21"/>
      <c r="N24" s="22">
        <v>25421626711.699997</v>
      </c>
      <c r="O24" s="17">
        <f t="shared" si="0"/>
        <v>-20496287668.669998</v>
      </c>
      <c r="P24" s="23"/>
    </row>
    <row r="25" spans="1:16" ht="27.75" customHeight="1" x14ac:dyDescent="0.25">
      <c r="A25" s="10">
        <v>17</v>
      </c>
      <c r="B25" s="10">
        <v>801</v>
      </c>
      <c r="C25" s="11" t="str">
        <f>'[1]FMIS Report'!A24</f>
        <v>801 स्थानीय तह</v>
      </c>
      <c r="D25" s="12">
        <v>3423749000</v>
      </c>
      <c r="E25" s="13">
        <v>1063674396.6</v>
      </c>
      <c r="F25" s="14">
        <v>31.067534349042525</v>
      </c>
      <c r="G25" s="13">
        <v>0</v>
      </c>
      <c r="H25" s="13">
        <v>0</v>
      </c>
      <c r="I25" s="14">
        <v>0</v>
      </c>
      <c r="J25" s="15">
        <v>3423749000</v>
      </c>
      <c r="K25" s="15">
        <v>1063674396.6</v>
      </c>
      <c r="L25" s="14">
        <v>31.067534349042525</v>
      </c>
      <c r="M25" s="16"/>
      <c r="N25" s="24">
        <v>2804339608.54</v>
      </c>
      <c r="O25" s="24">
        <f t="shared" si="0"/>
        <v>-1740665211.9400001</v>
      </c>
      <c r="P25" s="24">
        <f>K25-N25</f>
        <v>-1740665211.9400001</v>
      </c>
    </row>
    <row r="26" spans="1:16" ht="27.75" customHeight="1" x14ac:dyDescent="0.25">
      <c r="A26" s="48" t="s">
        <v>18</v>
      </c>
      <c r="B26" s="49"/>
      <c r="C26" s="50"/>
      <c r="D26" s="25">
        <v>15438535000</v>
      </c>
      <c r="E26" s="25">
        <v>3090041152.7599998</v>
      </c>
      <c r="F26" s="26">
        <v>20.015119004231941</v>
      </c>
      <c r="G26" s="25">
        <v>23471465000</v>
      </c>
      <c r="H26" s="25">
        <v>2898972286.8700004</v>
      </c>
      <c r="I26" s="26">
        <v>12.351049612241932</v>
      </c>
      <c r="J26" s="25">
        <v>38910000000</v>
      </c>
      <c r="K26" s="25">
        <v>5989013439.6300001</v>
      </c>
      <c r="L26" s="26">
        <v>15.39196463538936</v>
      </c>
      <c r="M26" s="27"/>
      <c r="N26" s="22">
        <v>28225966320.239998</v>
      </c>
      <c r="O26" s="17">
        <f t="shared" si="0"/>
        <v>-22236952880.609997</v>
      </c>
      <c r="P26" s="28"/>
    </row>
    <row r="27" spans="1:16" ht="23.25" hidden="1" x14ac:dyDescent="0.25">
      <c r="D27" s="30"/>
      <c r="E27" s="31"/>
      <c r="F27" s="32"/>
      <c r="G27" s="30"/>
      <c r="H27" s="31"/>
      <c r="I27" s="32"/>
      <c r="J27" s="30"/>
    </row>
    <row r="28" spans="1:16" ht="23.25" hidden="1" x14ac:dyDescent="0.25">
      <c r="C28" s="33" t="s">
        <v>19</v>
      </c>
      <c r="D28" s="30" t="e">
        <f>D26-#REF!</f>
        <v>#REF!</v>
      </c>
      <c r="E28" s="30" t="e">
        <f>E26-#REF!</f>
        <v>#REF!</v>
      </c>
      <c r="F28" s="30"/>
      <c r="G28" s="30" t="e">
        <f>G26-#REF!</f>
        <v>#REF!</v>
      </c>
      <c r="H28" s="30" t="e">
        <f>H26-#REF!</f>
        <v>#REF!</v>
      </c>
      <c r="I28" s="30"/>
      <c r="J28" s="30" t="e">
        <f>J26-#REF!</f>
        <v>#REF!</v>
      </c>
      <c r="K28" s="30" t="e">
        <f>K26-#REF!</f>
        <v>#REF!</v>
      </c>
      <c r="L28" s="30"/>
      <c r="M28" s="30"/>
    </row>
    <row r="30" spans="1:16" x14ac:dyDescent="0.25">
      <c r="J30" s="34"/>
    </row>
  </sheetData>
  <sheetProtection selectLockedCells="1"/>
  <mergeCells count="15">
    <mergeCell ref="J6:L6"/>
    <mergeCell ref="N6:P6"/>
    <mergeCell ref="P8:P23"/>
    <mergeCell ref="A24:C24"/>
    <mergeCell ref="A26:C26"/>
    <mergeCell ref="A6:A7"/>
    <mergeCell ref="B6:B7"/>
    <mergeCell ref="C6:C7"/>
    <mergeCell ref="D6:F6"/>
    <mergeCell ref="G6:I6"/>
    <mergeCell ref="A1:L1"/>
    <mergeCell ref="A2:L2"/>
    <mergeCell ref="A3:L3"/>
    <mergeCell ref="A4:L4"/>
    <mergeCell ref="A5:L5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2025-12-16T05:25:30Z</dcterms:created>
  <dcterms:modified xsi:type="dcterms:W3CDTF">2025-12-16T05:28:07Z</dcterms:modified>
</cp:coreProperties>
</file>