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5360" windowHeight="7455" tabRatio="804"/>
  </bookViews>
  <sheets>
    <sheet name="खर्च" sheetId="18" r:id="rId1"/>
  </sheet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24519"/>
</workbook>
</file>

<file path=xl/calcChain.xml><?xml version="1.0" encoding="utf-8"?>
<calcChain xmlns="http://schemas.openxmlformats.org/spreadsheetml/2006/main">
  <c r="K28" i="18"/>
  <c r="J28"/>
  <c r="L28" s="1"/>
  <c r="F28"/>
  <c r="H27"/>
  <c r="H29" s="1"/>
  <c r="G27"/>
  <c r="F27"/>
  <c r="E27"/>
  <c r="E29" s="1"/>
  <c r="D27"/>
  <c r="D29" s="1"/>
  <c r="K26"/>
  <c r="J26"/>
  <c r="I26"/>
  <c r="F26"/>
  <c r="K25"/>
  <c r="J25"/>
  <c r="I25"/>
  <c r="F25"/>
  <c r="K24"/>
  <c r="J24"/>
  <c r="I24"/>
  <c r="F24"/>
  <c r="K23"/>
  <c r="L23" s="1"/>
  <c r="J23"/>
  <c r="I23"/>
  <c r="F23"/>
  <c r="L22"/>
  <c r="K22"/>
  <c r="J22"/>
  <c r="I22"/>
  <c r="F22"/>
  <c r="K21"/>
  <c r="L21" s="1"/>
  <c r="J21"/>
  <c r="I21"/>
  <c r="F21"/>
  <c r="K20"/>
  <c r="L20" s="1"/>
  <c r="J20"/>
  <c r="I20"/>
  <c r="F20"/>
  <c r="L19"/>
  <c r="K19"/>
  <c r="J19"/>
  <c r="I19"/>
  <c r="F19"/>
  <c r="K18"/>
  <c r="J18"/>
  <c r="L18" s="1"/>
  <c r="I18"/>
  <c r="F18"/>
  <c r="K17"/>
  <c r="J17"/>
  <c r="I17"/>
  <c r="F17"/>
  <c r="K16"/>
  <c r="J16"/>
  <c r="I16"/>
  <c r="F16"/>
  <c r="K15"/>
  <c r="L15" s="1"/>
  <c r="J15"/>
  <c r="I15"/>
  <c r="F15"/>
  <c r="L14"/>
  <c r="K14"/>
  <c r="J14"/>
  <c r="I14"/>
  <c r="F14"/>
  <c r="K13"/>
  <c r="L13" s="1"/>
  <c r="J13"/>
  <c r="I13"/>
  <c r="F13"/>
  <c r="K12"/>
  <c r="L12" s="1"/>
  <c r="J12"/>
  <c r="I12"/>
  <c r="F12"/>
  <c r="L11"/>
  <c r="K11"/>
  <c r="J11"/>
  <c r="I11"/>
  <c r="F11"/>
  <c r="K10"/>
  <c r="J10"/>
  <c r="L10" s="1"/>
  <c r="I10"/>
  <c r="F10"/>
  <c r="K9"/>
  <c r="J9"/>
  <c r="I9"/>
  <c r="F9"/>
  <c r="K27" l="1"/>
  <c r="L16"/>
  <c r="L17"/>
  <c r="L24"/>
  <c r="L25"/>
  <c r="I27"/>
  <c r="K29"/>
  <c r="F29"/>
  <c r="L9"/>
  <c r="G29"/>
  <c r="I29" s="1"/>
  <c r="J27"/>
  <c r="L27" s="1"/>
  <c r="J29" l="1"/>
  <c r="L29"/>
</calcChain>
</file>

<file path=xl/sharedStrings.xml><?xml version="1.0" encoding="utf-8"?>
<sst xmlns="http://schemas.openxmlformats.org/spreadsheetml/2006/main" count="43" uniqueCount="35">
  <si>
    <t>जम्मा</t>
  </si>
  <si>
    <t>प्रदेश सरकार</t>
  </si>
  <si>
    <t>लुम्बिनी प्रदेश</t>
  </si>
  <si>
    <t>प्रदेश लेखा नियन्त्रक कार्यालय</t>
  </si>
  <si>
    <t xml:space="preserve"> मुकाम: बुटवल</t>
  </si>
  <si>
    <t>सि.नं.</t>
  </si>
  <si>
    <t>चालु खर्च</t>
  </si>
  <si>
    <t>पुँजीगत खर्च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</si>
  <si>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</si>
  <si>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</si>
  <si>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</si>
  <si>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</si>
  <si>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</si>
  <si>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</si>
  <si>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</si>
  <si>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337</t>
  </si>
  <si>
    <t>भौतिक पूर्वाधार विकास मन्त्रालय</t>
  </si>
  <si>
    <t>प्रदेश योजना आयोग</t>
  </si>
  <si>
    <t>अर्थ - विविध</t>
  </si>
  <si>
    <t>कूल जम्मा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</si>
  <si>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</si>
  <si>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</si>
  <si>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वन, वातावरण तथा भू-संरक्षण मन्त्रालय</t>
  </si>
  <si>
    <t>श्रम, रोजगार तथा यातायात व्यवस्था मन्त्रालय</t>
  </si>
  <si>
    <t>मन्त्रालय/केन्द्रिय निकाय</t>
  </si>
  <si>
    <t>कार्यालय कोड</t>
  </si>
  <si>
    <t>स्थानीय तह निकासा</t>
  </si>
  <si>
    <t>आर्थिक मामिला तथा सहकारी मन्त्रालय</t>
  </si>
  <si>
    <t>उद्योग, वाणिज्य तथा आपुर्ति मन्त्रालय</t>
  </si>
  <si>
    <t>आन्तरिक मामिला तथा सञ्चार मन्त्रालय</t>
  </si>
  <si>
    <t>पर्यटन, ग्रामिण तथा सहरी विकास मन्त्रालय</t>
  </si>
  <si>
    <t>शिक्षा, विज्ञान, युवा तथा खेलकूद मन्त्रालय</t>
  </si>
  <si>
    <t>स्वास्थ्य, जनसंख्या तथा परिवार कल्याण मन्त्रालय</t>
  </si>
  <si>
    <t>कृषि, खाद्य प्रविधि तथा भूमि व्यवस्था मन्त्रालय</t>
  </si>
  <si>
    <t>आ.व.२०७८।०७९ को आषाढ 25 गतेसम्मको मन्त्रालयगत खर्चको विवरण (सुरु विनियोजनका आधारमा-प्रारम्भिक प्रतिवेदन)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</si>
</sst>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sz val="10"/>
      <color theme="1"/>
      <name val="Kalimati"/>
      <charset val="1"/>
    </font>
    <font>
      <sz val="11"/>
      <color indexed="8"/>
      <name val="Calibri"/>
      <family val="2"/>
      <scheme val="minor"/>
    </font>
    <font>
      <b/>
      <sz val="8"/>
      <color theme="1"/>
      <name val="Kalimati"/>
      <charset val="1"/>
    </font>
    <font>
      <b/>
      <sz val="9"/>
      <color theme="1"/>
      <name val="Kalimati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Arial"/>
    </font>
    <font>
      <sz val="9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9" fillId="0" borderId="0"/>
    <xf numFmtId="0" fontId="11" fillId="0" borderId="0" applyAlignment="0"/>
  </cellStyleXfs>
  <cellXfs count="28">
    <xf numFmtId="0" fontId="0" fillId="0" borderId="0" xfId="0"/>
    <xf numFmtId="0" fontId="5" fillId="0" borderId="0" xfId="4" applyFont="1" applyAlignment="1" applyProtection="1">
      <alignment wrapText="1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" fillId="0" borderId="1" xfId="4" applyFont="1" applyBorder="1" applyAlignment="1" applyProtection="1">
      <alignment vertical="center" wrapText="1"/>
      <protection locked="0"/>
    </xf>
    <xf numFmtId="0" fontId="5" fillId="0" borderId="1" xfId="4" applyFont="1" applyBorder="1" applyAlignment="1" applyProtection="1">
      <alignment horizontal="left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4" fontId="5" fillId="0" borderId="1" xfId="4" applyNumberFormat="1" applyFont="1" applyBorder="1" applyAlignment="1" applyProtection="1">
      <alignment horizontal="right" vertical="center" wrapText="1"/>
      <protection locked="0"/>
    </xf>
    <xf numFmtId="0" fontId="5" fillId="0" borderId="1" xfId="4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vertical="center" wrapText="1"/>
    </xf>
    <xf numFmtId="0" fontId="5" fillId="0" borderId="0" xfId="4" applyFont="1" applyAlignment="1" applyProtection="1">
      <alignment horizontal="center" wrapText="1"/>
      <protection locked="0"/>
    </xf>
    <xf numFmtId="0" fontId="5" fillId="0" borderId="1" xfId="4" applyNumberFormat="1" applyFont="1" applyBorder="1" applyAlignment="1" applyProtection="1">
      <alignment horizontal="center" wrapText="1"/>
      <protection locked="0"/>
    </xf>
    <xf numFmtId="0" fontId="5" fillId="0" borderId="1" xfId="4" applyFont="1" applyBorder="1" applyAlignment="1" applyProtection="1">
      <alignment horizont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4" applyFont="1" applyBorder="1" applyAlignment="1" applyProtection="1">
      <alignment horizontal="left" vertical="center" wrapText="1"/>
      <protection locked="0"/>
    </xf>
    <xf numFmtId="4" fontId="5" fillId="0" borderId="0" xfId="4" applyNumberFormat="1" applyFont="1" applyAlignment="1" applyProtection="1">
      <alignment wrapText="1"/>
      <protection locked="0"/>
    </xf>
    <xf numFmtId="4" fontId="12" fillId="0" borderId="0" xfId="4" applyNumberFormat="1" applyFont="1" applyAlignment="1" applyProtection="1">
      <alignment wrapText="1"/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center" wrapText="1"/>
      <protection locked="0"/>
    </xf>
    <xf numFmtId="0" fontId="2" fillId="0" borderId="0" xfId="4" applyFont="1" applyAlignment="1" applyProtection="1">
      <alignment horizontal="center"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3" fillId="0" borderId="0" xfId="4" applyFont="1" applyBorder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</cellXfs>
  <cellStyles count="7">
    <cellStyle name="Normal" xfId="0" builtinId="0"/>
    <cellStyle name="Normal 2" xfId="1"/>
    <cellStyle name="Normal 2 2" xfId="4"/>
    <cellStyle name="Normal 3" xfId="2"/>
    <cellStyle name="Normal 4" xfId="3"/>
    <cellStyle name="Normal 5" xfId="5"/>
    <cellStyle name="Normal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L31"/>
  <sheetViews>
    <sheetView tabSelected="1" view="pageBreakPreview" zoomScale="80" zoomScaleSheetLayoutView="80" workbookViewId="0">
      <selection activeCell="J9" sqref="J9"/>
    </sheetView>
  </sheetViews>
  <sheetFormatPr defaultColWidth="9.140625" defaultRowHeight="19.5"/>
  <cols>
    <col min="1" max="1" width="6.140625" style="11" bestFit="1" customWidth="1"/>
    <col min="2" max="2" width="11.28515625" style="11" customWidth="1"/>
    <col min="3" max="3" width="29" style="2" customWidth="1"/>
    <col min="4" max="4" width="22.7109375" style="1" customWidth="1"/>
    <col min="5" max="5" width="22.42578125" style="1" bestFit="1" customWidth="1"/>
    <col min="6" max="6" width="9" style="1" customWidth="1"/>
    <col min="7" max="7" width="22.85546875" style="1" bestFit="1" customWidth="1"/>
    <col min="8" max="8" width="22.42578125" style="1" bestFit="1" customWidth="1"/>
    <col min="9" max="9" width="9.140625" style="1" bestFit="1" customWidth="1"/>
    <col min="10" max="10" width="22.85546875" style="1" bestFit="1" customWidth="1"/>
    <col min="11" max="11" width="22.42578125" style="1" bestFit="1" customWidth="1"/>
    <col min="12" max="12" width="9" style="1" customWidth="1"/>
    <col min="13" max="16384" width="9.140625" style="1"/>
  </cols>
  <sheetData>
    <row r="1" spans="1:12">
      <c r="A1" s="21" t="s">
        <v>1</v>
      </c>
      <c r="B1" s="21"/>
      <c r="C1" s="21"/>
      <c r="D1" s="21"/>
      <c r="E1" s="21"/>
      <c r="F1" s="21"/>
      <c r="G1" s="22"/>
      <c r="H1" s="22"/>
      <c r="I1" s="22"/>
      <c r="J1" s="22"/>
      <c r="K1" s="22"/>
      <c r="L1" s="22"/>
    </row>
    <row r="2" spans="1:12" ht="19.5" customHeight="1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9.5" customHeight="1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3.25" customHeight="1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9.5" customHeight="1">
      <c r="A5" s="23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4">
      <c r="A6" s="25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ht="30" customHeight="1">
      <c r="A7" s="26" t="s">
        <v>5</v>
      </c>
      <c r="B7" s="27" t="s">
        <v>25</v>
      </c>
      <c r="C7" s="26" t="s">
        <v>24</v>
      </c>
      <c r="D7" s="20" t="s">
        <v>6</v>
      </c>
      <c r="E7" s="20"/>
      <c r="F7" s="20"/>
      <c r="G7" s="20" t="s">
        <v>7</v>
      </c>
      <c r="H7" s="20"/>
      <c r="I7" s="20"/>
      <c r="J7" s="20" t="s">
        <v>0</v>
      </c>
      <c r="K7" s="20"/>
      <c r="L7" s="20"/>
    </row>
    <row r="8" spans="1:12" s="2" customFormat="1">
      <c r="A8" s="26"/>
      <c r="B8" s="27"/>
      <c r="C8" s="26"/>
      <c r="D8" s="19" t="s">
        <v>8</v>
      </c>
      <c r="E8" s="18" t="s">
        <v>9</v>
      </c>
      <c r="F8" s="18" t="s">
        <v>10</v>
      </c>
      <c r="G8" s="19" t="s">
        <v>8</v>
      </c>
      <c r="H8" s="18" t="s">
        <v>9</v>
      </c>
      <c r="I8" s="18" t="s">
        <v>10</v>
      </c>
      <c r="J8" s="19" t="s">
        <v>8</v>
      </c>
      <c r="K8" s="18" t="s">
        <v>9</v>
      </c>
      <c r="L8" s="3" t="s">
        <v>10</v>
      </c>
    </row>
    <row r="9" spans="1:12" s="2" customFormat="1" ht="30.75" customHeight="1">
      <c r="A9" s="4">
        <v>1</v>
      </c>
      <c r="B9" s="12">
        <v>202</v>
      </c>
      <c r="C9" s="14" t="s">
        <v>11</v>
      </c>
      <c r="D9" s="5">
        <v>195114000</v>
      </c>
      <c r="E9" s="5">
        <v>147833030.53999999</v>
      </c>
      <c r="F9" s="5">
        <f>E9/D9*100</f>
        <v>75.767515678013879</v>
      </c>
      <c r="G9" s="5">
        <v>64961000</v>
      </c>
      <c r="H9" s="5">
        <v>19931382.73</v>
      </c>
      <c r="I9" s="6">
        <f t="shared" ref="I9:I27" si="0">H9/G9*100</f>
        <v>30.682074983451614</v>
      </c>
      <c r="J9" s="6">
        <f>D9+G9</f>
        <v>260075000</v>
      </c>
      <c r="K9" s="6">
        <f>H9+E9</f>
        <v>167764413.26999998</v>
      </c>
      <c r="L9" s="6">
        <f>K9/J9*100</f>
        <v>64.506166786503883</v>
      </c>
    </row>
    <row r="10" spans="1:12" s="2" customFormat="1" ht="30.75" customHeight="1">
      <c r="A10" s="4">
        <v>2</v>
      </c>
      <c r="B10" s="12">
        <v>210</v>
      </c>
      <c r="C10" s="14" t="s">
        <v>12</v>
      </c>
      <c r="D10" s="5">
        <v>53277000</v>
      </c>
      <c r="E10" s="5">
        <v>44810785.100000001</v>
      </c>
      <c r="F10" s="5">
        <f t="shared" ref="F10:F29" si="1">E10/D10*100</f>
        <v>84.109062259511617</v>
      </c>
      <c r="G10" s="5">
        <v>1250000</v>
      </c>
      <c r="H10" s="5">
        <v>4664660</v>
      </c>
      <c r="I10" s="6">
        <f t="shared" si="0"/>
        <v>373.1728</v>
      </c>
      <c r="J10" s="6">
        <f t="shared" ref="J10:J29" si="2">D10+G10</f>
        <v>54527000</v>
      </c>
      <c r="K10" s="6">
        <f t="shared" ref="K10:K29" si="3">H10+E10</f>
        <v>49475445.100000001</v>
      </c>
      <c r="L10" s="6">
        <f t="shared" ref="L10:L25" si="4">K10/J10*100</f>
        <v>90.735681588937595</v>
      </c>
    </row>
    <row r="11" spans="1:12" s="2" customFormat="1" ht="30.75" customHeight="1">
      <c r="A11" s="4">
        <v>3</v>
      </c>
      <c r="B11" s="12">
        <v>216</v>
      </c>
      <c r="C11" s="14" t="s">
        <v>13</v>
      </c>
      <c r="D11" s="5">
        <v>11440000</v>
      </c>
      <c r="E11" s="5">
        <v>12814720.939999999</v>
      </c>
      <c r="F11" s="5">
        <f t="shared" si="1"/>
        <v>112.01679143356642</v>
      </c>
      <c r="G11" s="5">
        <v>300000</v>
      </c>
      <c r="H11" s="5">
        <v>345410</v>
      </c>
      <c r="I11" s="6">
        <f t="shared" si="0"/>
        <v>115.13666666666667</v>
      </c>
      <c r="J11" s="6">
        <f t="shared" si="2"/>
        <v>11740000</v>
      </c>
      <c r="K11" s="6">
        <f t="shared" si="3"/>
        <v>13160130.939999999</v>
      </c>
      <c r="L11" s="6">
        <f t="shared" si="4"/>
        <v>112.09651567291313</v>
      </c>
    </row>
    <row r="12" spans="1:12" s="2" customFormat="1" ht="30.75" customHeight="1">
      <c r="A12" s="4">
        <v>4</v>
      </c>
      <c r="B12" s="12">
        <v>301</v>
      </c>
      <c r="C12" s="14" t="s">
        <v>14</v>
      </c>
      <c r="D12" s="5">
        <v>531383000</v>
      </c>
      <c r="E12" s="5">
        <v>437424183.02999997</v>
      </c>
      <c r="F12" s="5">
        <f t="shared" si="1"/>
        <v>82.318061178095647</v>
      </c>
      <c r="G12" s="5">
        <v>22800000</v>
      </c>
      <c r="H12" s="5">
        <v>20892425.93</v>
      </c>
      <c r="I12" s="6">
        <f t="shared" si="0"/>
        <v>91.633447061403501</v>
      </c>
      <c r="J12" s="6">
        <f t="shared" si="2"/>
        <v>554183000</v>
      </c>
      <c r="K12" s="6">
        <f t="shared" si="3"/>
        <v>458316608.95999998</v>
      </c>
      <c r="L12" s="6">
        <f t="shared" si="4"/>
        <v>82.701311472925013</v>
      </c>
    </row>
    <row r="13" spans="1:12" s="2" customFormat="1" ht="30.75" customHeight="1">
      <c r="A13" s="4">
        <v>5</v>
      </c>
      <c r="B13" s="12">
        <v>305</v>
      </c>
      <c r="C13" s="14" t="s">
        <v>27</v>
      </c>
      <c r="D13" s="5">
        <v>291818000</v>
      </c>
      <c r="E13" s="5">
        <v>106910769.86</v>
      </c>
      <c r="F13" s="5">
        <f t="shared" si="1"/>
        <v>36.636112186362737</v>
      </c>
      <c r="G13" s="5">
        <v>21520000</v>
      </c>
      <c r="H13" s="5">
        <v>20873415.100000001</v>
      </c>
      <c r="I13" s="6">
        <f t="shared" si="0"/>
        <v>96.995423327137559</v>
      </c>
      <c r="J13" s="6">
        <f t="shared" si="2"/>
        <v>313338000</v>
      </c>
      <c r="K13" s="6">
        <f t="shared" si="3"/>
        <v>127784184.96000001</v>
      </c>
      <c r="L13" s="6">
        <f t="shared" si="4"/>
        <v>40.781579304138027</v>
      </c>
    </row>
    <row r="14" spans="1:12" s="2" customFormat="1" ht="30.75" customHeight="1">
      <c r="A14" s="4">
        <v>6</v>
      </c>
      <c r="B14" s="12">
        <v>307</v>
      </c>
      <c r="C14" s="14" t="s">
        <v>28</v>
      </c>
      <c r="D14" s="5">
        <v>327681000</v>
      </c>
      <c r="E14" s="5">
        <v>261569167.61000001</v>
      </c>
      <c r="F14" s="5">
        <f t="shared" si="1"/>
        <v>79.824331471766754</v>
      </c>
      <c r="G14" s="5">
        <v>92500000</v>
      </c>
      <c r="H14" s="5">
        <v>52573315.490000002</v>
      </c>
      <c r="I14" s="6">
        <f t="shared" si="0"/>
        <v>56.836016745945948</v>
      </c>
      <c r="J14" s="6">
        <f t="shared" si="2"/>
        <v>420181000</v>
      </c>
      <c r="K14" s="6">
        <f t="shared" si="3"/>
        <v>314142483.10000002</v>
      </c>
      <c r="L14" s="6">
        <f t="shared" si="4"/>
        <v>74.763609753891785</v>
      </c>
    </row>
    <row r="15" spans="1:12" s="2" customFormat="1" ht="30.75" customHeight="1">
      <c r="A15" s="4">
        <v>7</v>
      </c>
      <c r="B15" s="12">
        <v>308</v>
      </c>
      <c r="C15" s="14" t="s">
        <v>20</v>
      </c>
      <c r="D15" s="5">
        <v>234374000</v>
      </c>
      <c r="E15" s="5">
        <v>179298401.22999999</v>
      </c>
      <c r="F15" s="5">
        <f t="shared" si="1"/>
        <v>76.500977595637735</v>
      </c>
      <c r="G15" s="5">
        <v>3394400000</v>
      </c>
      <c r="H15" s="5">
        <v>2999180787.5599999</v>
      </c>
      <c r="I15" s="6">
        <f t="shared" si="0"/>
        <v>88.35672836318642</v>
      </c>
      <c r="J15" s="6">
        <f t="shared" si="2"/>
        <v>3628774000</v>
      </c>
      <c r="K15" s="6">
        <f t="shared" si="3"/>
        <v>3178479188.79</v>
      </c>
      <c r="L15" s="6">
        <f t="shared" si="4"/>
        <v>87.59099323325178</v>
      </c>
    </row>
    <row r="16" spans="1:12" s="2" customFormat="1" ht="36.75" customHeight="1">
      <c r="A16" s="4">
        <v>8</v>
      </c>
      <c r="B16" s="12">
        <v>311</v>
      </c>
      <c r="C16" s="14" t="s">
        <v>21</v>
      </c>
      <c r="D16" s="5">
        <v>268197000</v>
      </c>
      <c r="E16" s="5">
        <v>53646088.960000001</v>
      </c>
      <c r="F16" s="5">
        <f t="shared" si="1"/>
        <v>20.002494047286138</v>
      </c>
      <c r="G16" s="5">
        <v>342910000</v>
      </c>
      <c r="H16" s="5">
        <v>129714302.08</v>
      </c>
      <c r="I16" s="6">
        <f t="shared" si="0"/>
        <v>37.827506366101893</v>
      </c>
      <c r="J16" s="6">
        <f t="shared" si="2"/>
        <v>611107000</v>
      </c>
      <c r="K16" s="6">
        <f t="shared" si="3"/>
        <v>183360391.03999999</v>
      </c>
      <c r="L16" s="6">
        <f t="shared" si="4"/>
        <v>30.004629474052823</v>
      </c>
    </row>
    <row r="17" spans="1:12" s="2" customFormat="1" ht="41.25" customHeight="1">
      <c r="A17" s="4">
        <v>9</v>
      </c>
      <c r="B17" s="12">
        <v>312</v>
      </c>
      <c r="C17" s="14" t="s">
        <v>33</v>
      </c>
      <c r="D17" s="5">
        <v>3159014000</v>
      </c>
      <c r="E17" s="5">
        <v>1620224952.6500001</v>
      </c>
      <c r="F17" s="5">
        <f t="shared" si="1"/>
        <v>51.288944988847781</v>
      </c>
      <c r="G17" s="5">
        <v>244071000</v>
      </c>
      <c r="H17" s="5">
        <v>146677955.91</v>
      </c>
      <c r="I17" s="6">
        <f t="shared" si="0"/>
        <v>60.096429280824026</v>
      </c>
      <c r="J17" s="6">
        <f t="shared" si="2"/>
        <v>3403085000</v>
      </c>
      <c r="K17" s="6">
        <f t="shared" si="3"/>
        <v>1766902908.5600002</v>
      </c>
      <c r="L17" s="6">
        <f t="shared" si="4"/>
        <v>51.920622275376616</v>
      </c>
    </row>
    <row r="18" spans="1:12" s="2" customFormat="1" ht="30.75" customHeight="1">
      <c r="A18" s="4">
        <v>10</v>
      </c>
      <c r="B18" s="12">
        <v>314</v>
      </c>
      <c r="C18" s="14" t="s">
        <v>29</v>
      </c>
      <c r="D18" s="5">
        <v>267758000</v>
      </c>
      <c r="E18" s="5">
        <v>145783000.36000001</v>
      </c>
      <c r="F18" s="5">
        <f t="shared" si="1"/>
        <v>54.445805675273952</v>
      </c>
      <c r="G18" s="5">
        <v>404750000</v>
      </c>
      <c r="H18" s="5">
        <v>214131864.53999999</v>
      </c>
      <c r="I18" s="6">
        <f t="shared" si="0"/>
        <v>52.904722554663373</v>
      </c>
      <c r="J18" s="6">
        <f t="shared" si="2"/>
        <v>672508000</v>
      </c>
      <c r="K18" s="6">
        <f t="shared" si="3"/>
        <v>359914864.89999998</v>
      </c>
      <c r="L18" s="6">
        <f t="shared" si="4"/>
        <v>53.51830236963724</v>
      </c>
    </row>
    <row r="19" spans="1:12" s="2" customFormat="1" ht="30.75" customHeight="1">
      <c r="A19" s="4">
        <v>11</v>
      </c>
      <c r="B19" s="12">
        <v>329</v>
      </c>
      <c r="C19" s="14" t="s">
        <v>22</v>
      </c>
      <c r="D19" s="5">
        <v>860801000</v>
      </c>
      <c r="E19" s="5">
        <v>653781642.46000004</v>
      </c>
      <c r="F19" s="5">
        <f t="shared" si="1"/>
        <v>75.950381384315307</v>
      </c>
      <c r="G19" s="5">
        <v>1006743000</v>
      </c>
      <c r="H19" s="5">
        <v>810000468.20000005</v>
      </c>
      <c r="I19" s="6">
        <f t="shared" si="0"/>
        <v>80.457521750834132</v>
      </c>
      <c r="J19" s="6">
        <f t="shared" si="2"/>
        <v>1867544000</v>
      </c>
      <c r="K19" s="6">
        <f t="shared" si="3"/>
        <v>1463782110.6600001</v>
      </c>
      <c r="L19" s="6">
        <f t="shared" si="4"/>
        <v>78.380060157083321</v>
      </c>
    </row>
    <row r="20" spans="1:12" s="2" customFormat="1" ht="30.75" customHeight="1">
      <c r="A20" s="4">
        <v>12</v>
      </c>
      <c r="B20" s="13" t="s">
        <v>15</v>
      </c>
      <c r="C20" s="14" t="s">
        <v>16</v>
      </c>
      <c r="D20" s="5">
        <v>170382000</v>
      </c>
      <c r="E20" s="5">
        <v>124695026.73999999</v>
      </c>
      <c r="F20" s="5">
        <f t="shared" si="1"/>
        <v>73.185563463276637</v>
      </c>
      <c r="G20" s="5">
        <v>8927400000</v>
      </c>
      <c r="H20" s="5">
        <v>6682852831.5600004</v>
      </c>
      <c r="I20" s="6">
        <f t="shared" si="0"/>
        <v>74.857773053296597</v>
      </c>
      <c r="J20" s="6">
        <f t="shared" si="2"/>
        <v>9097782000</v>
      </c>
      <c r="K20" s="6">
        <f t="shared" si="3"/>
        <v>6807547858.3000002</v>
      </c>
      <c r="L20" s="6">
        <f t="shared" si="4"/>
        <v>74.826456143926066</v>
      </c>
    </row>
    <row r="21" spans="1:12" s="2" customFormat="1" ht="39.75" customHeight="1">
      <c r="A21" s="4">
        <v>13</v>
      </c>
      <c r="B21" s="12">
        <v>347</v>
      </c>
      <c r="C21" s="14" t="s">
        <v>30</v>
      </c>
      <c r="D21" s="5">
        <v>322985000</v>
      </c>
      <c r="E21" s="5">
        <v>174890113.19999999</v>
      </c>
      <c r="F21" s="5">
        <f t="shared" si="1"/>
        <v>54.148060498165549</v>
      </c>
      <c r="G21" s="5">
        <v>5644386000</v>
      </c>
      <c r="H21" s="5">
        <v>4543734925.3000002</v>
      </c>
      <c r="I21" s="6">
        <f t="shared" si="0"/>
        <v>80.50007432695071</v>
      </c>
      <c r="J21" s="6">
        <f t="shared" si="2"/>
        <v>5967371000</v>
      </c>
      <c r="K21" s="6">
        <f t="shared" si="3"/>
        <v>4718625038.5</v>
      </c>
      <c r="L21" s="6">
        <f t="shared" si="4"/>
        <v>79.073766965385602</v>
      </c>
    </row>
    <row r="22" spans="1:12" s="2" customFormat="1" ht="30.75" customHeight="1">
      <c r="A22" s="4">
        <v>14</v>
      </c>
      <c r="B22" s="12">
        <v>350</v>
      </c>
      <c r="C22" s="14" t="s">
        <v>31</v>
      </c>
      <c r="D22" s="5">
        <v>1933229000</v>
      </c>
      <c r="E22" s="5">
        <v>1465103086.4100001</v>
      </c>
      <c r="F22" s="5">
        <f t="shared" si="1"/>
        <v>75.785283916701033</v>
      </c>
      <c r="G22" s="5">
        <v>814830000</v>
      </c>
      <c r="H22" s="5">
        <v>674116189.5</v>
      </c>
      <c r="I22" s="6">
        <f t="shared" si="0"/>
        <v>82.730899635506788</v>
      </c>
      <c r="J22" s="6">
        <f t="shared" si="2"/>
        <v>2748059000</v>
      </c>
      <c r="K22" s="6">
        <f t="shared" si="3"/>
        <v>2139219275.9100001</v>
      </c>
      <c r="L22" s="6">
        <f t="shared" si="4"/>
        <v>77.844736081357794</v>
      </c>
    </row>
    <row r="23" spans="1:12" s="2" customFormat="1" ht="41.25" customHeight="1">
      <c r="A23" s="4">
        <v>15</v>
      </c>
      <c r="B23" s="12">
        <v>370</v>
      </c>
      <c r="C23" s="14" t="s">
        <v>32</v>
      </c>
      <c r="D23" s="5">
        <v>2989101000</v>
      </c>
      <c r="E23" s="5">
        <v>2686111265.3800001</v>
      </c>
      <c r="F23" s="5">
        <f t="shared" si="1"/>
        <v>89.863516334175401</v>
      </c>
      <c r="G23" s="5">
        <v>1109328000</v>
      </c>
      <c r="H23" s="5">
        <v>1044304721.78</v>
      </c>
      <c r="I23" s="6">
        <f t="shared" si="0"/>
        <v>94.138498422468373</v>
      </c>
      <c r="J23" s="6">
        <f t="shared" si="2"/>
        <v>4098429000</v>
      </c>
      <c r="K23" s="6">
        <f t="shared" si="3"/>
        <v>3730415987.1599998</v>
      </c>
      <c r="L23" s="6">
        <f t="shared" si="4"/>
        <v>91.020632226640984</v>
      </c>
    </row>
    <row r="24" spans="1:12" s="2" customFormat="1" ht="43.5" customHeight="1">
      <c r="A24" s="4">
        <v>16</v>
      </c>
      <c r="B24" s="12">
        <v>371</v>
      </c>
      <c r="C24" s="14" t="s">
        <v>23</v>
      </c>
      <c r="D24" s="5">
        <v>230862000</v>
      </c>
      <c r="E24" s="5">
        <v>166787108.63999999</v>
      </c>
      <c r="F24" s="5">
        <f t="shared" si="1"/>
        <v>72.24537110481586</v>
      </c>
      <c r="G24" s="5">
        <v>109850000</v>
      </c>
      <c r="H24" s="5">
        <v>38218756.579999998</v>
      </c>
      <c r="I24" s="6">
        <f t="shared" si="0"/>
        <v>34.79176748293127</v>
      </c>
      <c r="J24" s="6">
        <f t="shared" si="2"/>
        <v>340712000</v>
      </c>
      <c r="K24" s="6">
        <f t="shared" si="3"/>
        <v>205005865.21999997</v>
      </c>
      <c r="L24" s="6">
        <f t="shared" si="4"/>
        <v>60.169839988025068</v>
      </c>
    </row>
    <row r="25" spans="1:12" s="2" customFormat="1" ht="30.75" customHeight="1">
      <c r="A25" s="4">
        <v>17</v>
      </c>
      <c r="B25" s="12">
        <v>391</v>
      </c>
      <c r="C25" s="14" t="s">
        <v>17</v>
      </c>
      <c r="D25" s="7">
        <v>25088000</v>
      </c>
      <c r="E25" s="5">
        <v>13101622.68</v>
      </c>
      <c r="F25" s="5">
        <f t="shared" si="1"/>
        <v>52.222666932397956</v>
      </c>
      <c r="G25" s="7">
        <v>13600000</v>
      </c>
      <c r="H25" s="7">
        <v>7619801</v>
      </c>
      <c r="I25" s="6">
        <f t="shared" si="0"/>
        <v>56.027948529411766</v>
      </c>
      <c r="J25" s="6">
        <f t="shared" si="2"/>
        <v>38688000</v>
      </c>
      <c r="K25" s="6">
        <f t="shared" si="3"/>
        <v>20721423.68</v>
      </c>
      <c r="L25" s="6">
        <f t="shared" si="4"/>
        <v>53.560338296112484</v>
      </c>
    </row>
    <row r="26" spans="1:12" ht="30.75" customHeight="1">
      <c r="A26" s="4">
        <v>18</v>
      </c>
      <c r="B26" s="12">
        <v>602</v>
      </c>
      <c r="C26" s="14" t="s">
        <v>18</v>
      </c>
      <c r="D26" s="5">
        <v>1773206000</v>
      </c>
      <c r="E26" s="5">
        <v>110357000</v>
      </c>
      <c r="F26" s="5">
        <f t="shared" si="1"/>
        <v>6.2235859792940014</v>
      </c>
      <c r="G26" s="8">
        <v>255995000</v>
      </c>
      <c r="H26" s="8">
        <v>0</v>
      </c>
      <c r="I26" s="6">
        <f t="shared" si="0"/>
        <v>0</v>
      </c>
      <c r="J26" s="6">
        <f t="shared" si="2"/>
        <v>2029201000</v>
      </c>
      <c r="K26" s="6">
        <f t="shared" si="3"/>
        <v>110357000</v>
      </c>
      <c r="L26" s="6"/>
    </row>
    <row r="27" spans="1:12" ht="24" customHeight="1">
      <c r="A27" s="4"/>
      <c r="B27" s="12"/>
      <c r="C27" s="14" t="s">
        <v>0</v>
      </c>
      <c r="D27" s="9">
        <f>SUM(D9:D26)</f>
        <v>13645710000</v>
      </c>
      <c r="E27" s="9">
        <f>SUM(E9:E26)</f>
        <v>8405141965.7900009</v>
      </c>
      <c r="F27" s="5">
        <f t="shared" si="1"/>
        <v>61.595490200143502</v>
      </c>
      <c r="G27" s="9">
        <f t="shared" ref="G27:K27" si="5">SUM(G9:G26)</f>
        <v>22471594000</v>
      </c>
      <c r="H27" s="9">
        <f t="shared" si="5"/>
        <v>17409833213.260002</v>
      </c>
      <c r="I27" s="6">
        <f t="shared" si="0"/>
        <v>77.474847637688725</v>
      </c>
      <c r="J27" s="9">
        <f t="shared" si="5"/>
        <v>36117304000</v>
      </c>
      <c r="K27" s="9">
        <f t="shared" si="5"/>
        <v>25814975179.050003</v>
      </c>
      <c r="L27" s="6">
        <f>K27/J27*100</f>
        <v>71.475365877392179</v>
      </c>
    </row>
    <row r="28" spans="1:12" ht="25.5" customHeight="1">
      <c r="A28" s="4">
        <v>19</v>
      </c>
      <c r="B28" s="12">
        <v>801</v>
      </c>
      <c r="C28" s="14" t="s">
        <v>26</v>
      </c>
      <c r="D28" s="9">
        <v>4842396000</v>
      </c>
      <c r="E28" s="9">
        <v>4734566818</v>
      </c>
      <c r="F28" s="5">
        <f t="shared" si="1"/>
        <v>97.773226683649995</v>
      </c>
      <c r="G28" s="8">
        <v>0</v>
      </c>
      <c r="H28" s="8">
        <v>0</v>
      </c>
      <c r="I28" s="6"/>
      <c r="J28" s="6">
        <f t="shared" si="2"/>
        <v>4842396000</v>
      </c>
      <c r="K28" s="6">
        <f t="shared" si="3"/>
        <v>4734566818</v>
      </c>
      <c r="L28" s="6">
        <f>K28/J28*100</f>
        <v>97.773226683649995</v>
      </c>
    </row>
    <row r="29" spans="1:12">
      <c r="A29" s="4"/>
      <c r="B29" s="13"/>
      <c r="C29" s="15" t="s">
        <v>19</v>
      </c>
      <c r="D29" s="10">
        <f>D28+D27</f>
        <v>18488106000</v>
      </c>
      <c r="E29" s="10">
        <f>E28+E27</f>
        <v>13139708783.790001</v>
      </c>
      <c r="F29" s="5">
        <f t="shared" si="1"/>
        <v>71.071145869620182</v>
      </c>
      <c r="G29" s="10">
        <f>G28+G27</f>
        <v>22471594000</v>
      </c>
      <c r="H29" s="10">
        <f>H28+H27</f>
        <v>17409833213.260002</v>
      </c>
      <c r="I29" s="6">
        <f>H29/G29*100</f>
        <v>77.474847637688725</v>
      </c>
      <c r="J29" s="6">
        <f t="shared" si="2"/>
        <v>40959700000</v>
      </c>
      <c r="K29" s="6">
        <f t="shared" si="3"/>
        <v>30549541997.050003</v>
      </c>
      <c r="L29" s="6">
        <f>K29/J29*100</f>
        <v>74.584389038616024</v>
      </c>
    </row>
    <row r="30" spans="1:12">
      <c r="J30" s="16"/>
      <c r="K30" s="17"/>
    </row>
    <row r="31" spans="1:12">
      <c r="J31" s="16"/>
      <c r="K31" s="16"/>
      <c r="L31" s="16"/>
    </row>
  </sheetData>
  <sheetProtection selectLockedCells="1"/>
  <mergeCells count="12">
    <mergeCell ref="J7:L7"/>
    <mergeCell ref="A1:L1"/>
    <mergeCell ref="A2:L2"/>
    <mergeCell ref="A3:L3"/>
    <mergeCell ref="A4:L4"/>
    <mergeCell ref="A5:L5"/>
    <mergeCell ref="A6:L6"/>
    <mergeCell ref="A7:A8"/>
    <mergeCell ref="B7:B8"/>
    <mergeCell ref="C7:C8"/>
    <mergeCell ref="D7:F7"/>
    <mergeCell ref="G7:I7"/>
  </mergeCells>
  <printOptions horizontalCentered="1"/>
  <pageMargins left="0.44" right="0.38" top="0.35" bottom="0.75" header="0.2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2022-07-11T06:29:35Z</dcterms:modified>
</cp:coreProperties>
</file>